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65491" windowWidth="13755" windowHeight="11880" activeTab="2"/>
  </bookViews>
  <sheets>
    <sheet name="表一" sheetId="1" r:id="rId1"/>
    <sheet name="表二" sheetId="2" r:id="rId2"/>
    <sheet name="3.评估申报表" sheetId="3" r:id="rId3"/>
    <sheet name="4.资金落实表" sheetId="4" r:id="rId4"/>
  </sheets>
  <externalReferences>
    <externalReference r:id="rId7"/>
  </externalReferences>
  <definedNames>
    <definedName name="_xlnm.Print_Area" localSheetId="3">'4.资金落实表'!$A$1:$G$24</definedName>
    <definedName name="_xlnm.Print_Area" localSheetId="1">'表二'!$A$1:$BC$32</definedName>
  </definedNames>
  <calcPr fullCalcOnLoad="1"/>
</workbook>
</file>

<file path=xl/sharedStrings.xml><?xml version="1.0" encoding="utf-8"?>
<sst xmlns="http://schemas.openxmlformats.org/spreadsheetml/2006/main" count="2790" uniqueCount="1278">
  <si>
    <t>附件1</t>
  </si>
  <si>
    <t>2021年湖南省农村公路安防设施目标完成汇总表</t>
  </si>
  <si>
    <t>2021年湖南省农村公路提质改造目标完成汇总表</t>
  </si>
  <si>
    <t>县市区名称</t>
  </si>
  <si>
    <t>2021年目标</t>
  </si>
  <si>
    <t>2021年完成情况</t>
  </si>
  <si>
    <t>里程          (公里)</t>
  </si>
  <si>
    <t>完成投资             (万元)</t>
  </si>
  <si>
    <t>完成里程百分比（%）</t>
  </si>
  <si>
    <t>完成投资百分比（%）</t>
  </si>
  <si>
    <t>合格里程  (公里)</t>
  </si>
  <si>
    <t>合格率      (%)</t>
  </si>
  <si>
    <t>建设里程          (公里)</t>
  </si>
  <si>
    <t>合计</t>
  </si>
  <si>
    <t>乡镇通三级路</t>
  </si>
  <si>
    <t>旅游、资源、产业路</t>
  </si>
  <si>
    <t>合格率       (%)</t>
  </si>
  <si>
    <t>完成投资            (万元)</t>
  </si>
  <si>
    <t>解决通三级路乡镇个数（个）</t>
  </si>
  <si>
    <t>解决景点、产业区节点数（个）</t>
  </si>
  <si>
    <t>泸溪县</t>
  </si>
  <si>
    <t>市州合计</t>
  </si>
  <si>
    <t>单位负责人：杨晓林</t>
  </si>
  <si>
    <t>附件2</t>
  </si>
  <si>
    <t>2021年湖南省农村公路提质改造项目完成情况一览表</t>
  </si>
  <si>
    <t>2021年湖南省农村公路安防设施项目完成情况一览表</t>
  </si>
  <si>
    <t>填报单位:</t>
  </si>
  <si>
    <t>序号</t>
  </si>
  <si>
    <t>项目名称</t>
  </si>
  <si>
    <t>项目所在地</t>
  </si>
  <si>
    <t>国省规划、计划情况(建设规模)</t>
  </si>
  <si>
    <t>完成里程、标准和投资</t>
  </si>
  <si>
    <t>本年到位资金(万元)</t>
  </si>
  <si>
    <t>项目联系人</t>
  </si>
  <si>
    <t>备注</t>
  </si>
  <si>
    <t>项目基本情况</t>
  </si>
  <si>
    <t>完成里程和投资</t>
  </si>
  <si>
    <t>县市区</t>
  </si>
  <si>
    <t>乡镇</t>
  </si>
  <si>
    <t>建制村</t>
  </si>
  <si>
    <t>文号</t>
  </si>
  <si>
    <t>路线编码</t>
  </si>
  <si>
    <t>路线里程(公里)</t>
  </si>
  <si>
    <t>中央   投资</t>
  </si>
  <si>
    <t>省投资</t>
  </si>
  <si>
    <t>市州   配套</t>
  </si>
  <si>
    <t>县市区配套</t>
  </si>
  <si>
    <t>乡镇   配套</t>
  </si>
  <si>
    <t>其它</t>
  </si>
  <si>
    <t>姓名</t>
  </si>
  <si>
    <t>联系电话</t>
  </si>
  <si>
    <t>线路编码</t>
  </si>
  <si>
    <t>线路里程</t>
  </si>
  <si>
    <t>里程(公里)</t>
  </si>
  <si>
    <t>投资(万元)</t>
  </si>
  <si>
    <t>中央投资</t>
  </si>
  <si>
    <t>市州配套</t>
  </si>
  <si>
    <t>乡镇配套</t>
  </si>
  <si>
    <t>小计</t>
  </si>
  <si>
    <t>解决通三级路乡镇名称</t>
  </si>
  <si>
    <t>宽度（米）</t>
  </si>
  <si>
    <t>路面类型</t>
  </si>
  <si>
    <t>技术等级</t>
  </si>
  <si>
    <t>解决景点、产业区节点名称</t>
  </si>
  <si>
    <t>总计</t>
  </si>
  <si>
    <t>达岚镇</t>
  </si>
  <si>
    <t>沥青路面</t>
  </si>
  <si>
    <t>三级公路</t>
  </si>
  <si>
    <t>曹必军</t>
  </si>
  <si>
    <t>洗溪镇</t>
  </si>
  <si>
    <t>C002433122</t>
  </si>
  <si>
    <t>州路农养〔2021〕41号</t>
  </si>
  <si>
    <t>徐志云</t>
  </si>
  <si>
    <t>迷迭香万亩示范基地连接路（岔路口-茅冲口）</t>
  </si>
  <si>
    <t>浦市镇</t>
  </si>
  <si>
    <t>长坪村</t>
  </si>
  <si>
    <t>泸溪县现代农业产业园分布点349</t>
  </si>
  <si>
    <t>水泥路面</t>
  </si>
  <si>
    <t>四级公路</t>
  </si>
  <si>
    <t>合水镇</t>
  </si>
  <si>
    <t>C005433122</t>
  </si>
  <si>
    <t>泸溪县达岚镇龙溪口村产业园区公路</t>
  </si>
  <si>
    <t>龙溪口村</t>
  </si>
  <si>
    <t>迷迭香万亩示范基地</t>
  </si>
  <si>
    <t>武溪镇</t>
  </si>
  <si>
    <t>C012433122</t>
  </si>
  <si>
    <t>富农酒家-老寨</t>
  </si>
  <si>
    <t>黑塘村</t>
  </si>
  <si>
    <t>泸溪县武溪镇黑塘村农业园362</t>
  </si>
  <si>
    <t>C013433122</t>
  </si>
  <si>
    <t>黄泥溪-卵毛冲</t>
  </si>
  <si>
    <t>鸡子潭村</t>
  </si>
  <si>
    <t>泸溪县现代农业产业园分布点211</t>
  </si>
  <si>
    <t>C024433122</t>
  </si>
  <si>
    <t>洞上农田-马颈坡</t>
  </si>
  <si>
    <t>小章乡</t>
  </si>
  <si>
    <t>白泥塘村</t>
  </si>
  <si>
    <t>泸溪县现代农业产业园分布点275</t>
  </si>
  <si>
    <t>潭溪镇</t>
  </si>
  <si>
    <t>红岩楼屋-砂渡溪</t>
  </si>
  <si>
    <t>红岩村</t>
  </si>
  <si>
    <t>泸溪县现代农业产业园分布点168</t>
  </si>
  <si>
    <t>兴隆场</t>
  </si>
  <si>
    <t>C066433122</t>
  </si>
  <si>
    <t>白泥冲-兰村小溪</t>
  </si>
  <si>
    <t>石榴坪乡</t>
  </si>
  <si>
    <t>兰村</t>
  </si>
  <si>
    <t>泸溪县现代农业产业园分布点113</t>
  </si>
  <si>
    <t>解放岩乡</t>
  </si>
  <si>
    <t>C074433122</t>
  </si>
  <si>
    <t>C088433122</t>
  </si>
  <si>
    <t>C100433122</t>
  </si>
  <si>
    <t>C104433122</t>
  </si>
  <si>
    <t>C106433122</t>
  </si>
  <si>
    <t>C110433122</t>
  </si>
  <si>
    <t>C115433122</t>
  </si>
  <si>
    <t>C126433122</t>
  </si>
  <si>
    <t>C132433122</t>
  </si>
  <si>
    <t>C133433122</t>
  </si>
  <si>
    <t>C142433122</t>
  </si>
  <si>
    <t>联系电话：13517435023</t>
  </si>
  <si>
    <t>填报日期:2021 年 12 月 5 日</t>
  </si>
  <si>
    <t>C148433122</t>
  </si>
  <si>
    <t>C1H6433122</t>
  </si>
  <si>
    <t>C300433122</t>
  </si>
  <si>
    <t>C301433122</t>
  </si>
  <si>
    <t>白羊溪</t>
  </si>
  <si>
    <t>C302433122</t>
  </si>
  <si>
    <t>C305433122</t>
  </si>
  <si>
    <t>C309433122</t>
  </si>
  <si>
    <t>C464433122</t>
  </si>
  <si>
    <t>附件3</t>
  </si>
  <si>
    <t>重点民生实事考核数据评估认定申报表</t>
  </si>
  <si>
    <t>负责人签名（或盖章）：</t>
  </si>
  <si>
    <t>实
事
项
目</t>
  </si>
  <si>
    <t>指标名称</t>
  </si>
  <si>
    <t>建设农村公路安防设施</t>
  </si>
  <si>
    <t>农村公路（乡乡通三级路、旅游路、资源路、产业路）提质改造</t>
  </si>
  <si>
    <t>申报单位
自评意见</t>
  </si>
  <si>
    <t>年   月  日</t>
  </si>
  <si>
    <t>公示情况（提供复印件）</t>
  </si>
  <si>
    <t>统计部门
评估认定意见</t>
  </si>
  <si>
    <t>附件4</t>
  </si>
  <si>
    <t>重点民生实事经费支出情况统计表</t>
  </si>
  <si>
    <t>国    家
投入资金</t>
  </si>
  <si>
    <t>省    级
投入资金</t>
  </si>
  <si>
    <t>市    州
投入资金</t>
  </si>
  <si>
    <t>县市区、乡镇投入资金</t>
  </si>
  <si>
    <t>其他投入</t>
  </si>
  <si>
    <t>合 计</t>
  </si>
  <si>
    <t>凤凰县</t>
  </si>
  <si>
    <t>廖家桥—地潭江—早岗旅游公路工程</t>
  </si>
  <si>
    <t>廖家桥镇</t>
  </si>
  <si>
    <t>鸭堡洞村、早岗村</t>
  </si>
  <si>
    <t>湘交综规[2021]89号</t>
  </si>
  <si>
    <t>无愁河度假村、早岗景区</t>
  </si>
  <si>
    <t>田鑫</t>
  </si>
  <si>
    <t>飞水谷景区</t>
  </si>
  <si>
    <t>菖蒲塘村</t>
  </si>
  <si>
    <t>唐进喜</t>
  </si>
  <si>
    <t>禾库天星寨—天星山-高山-旯都洋旅游支线</t>
  </si>
  <si>
    <t>禾库镇</t>
  </si>
  <si>
    <t>天星寨</t>
  </si>
  <si>
    <t>天星寨景区</t>
  </si>
  <si>
    <t>龙潭村、庄上村资源产业路</t>
  </si>
  <si>
    <t>沱江镇</t>
  </si>
  <si>
    <t>龙潭村、庄上村</t>
  </si>
  <si>
    <t>苗人谷-老家寨景区</t>
  </si>
  <si>
    <t>山江镇</t>
  </si>
  <si>
    <t>老家寨</t>
  </si>
  <si>
    <t>老家寨景区</t>
  </si>
  <si>
    <t>新希望养猪场道路</t>
  </si>
  <si>
    <t>吉信镇</t>
  </si>
  <si>
    <t>大桥镇</t>
  </si>
  <si>
    <t>大桥村、得家村</t>
  </si>
  <si>
    <t>木江坪镇</t>
  </si>
  <si>
    <t>金碧洞村</t>
  </si>
  <si>
    <t>枪家冲-金碧洞</t>
  </si>
  <si>
    <t>C026433123</t>
  </si>
  <si>
    <t>州路农养〔2021〕37号</t>
  </si>
  <si>
    <t>易国华</t>
  </si>
  <si>
    <t>麻良村</t>
  </si>
  <si>
    <t>红光桥-红光</t>
  </si>
  <si>
    <t>C027433123</t>
  </si>
  <si>
    <t>水打田乡</t>
  </si>
  <si>
    <t>东子山村</t>
  </si>
  <si>
    <t>彭家柏木坳－刘家柏木坳</t>
  </si>
  <si>
    <t>C02A433123</t>
  </si>
  <si>
    <t>阿拉营镇</t>
  </si>
  <si>
    <t>木桶井村</t>
  </si>
  <si>
    <t>翻眼塘-下麻溪</t>
  </si>
  <si>
    <t>C043433123</t>
  </si>
  <si>
    <t>川岩村</t>
  </si>
  <si>
    <t>马脚坳-王林关</t>
  </si>
  <si>
    <t>C049433123</t>
  </si>
  <si>
    <t>大坪村</t>
  </si>
  <si>
    <t>岩坎营－漏水井</t>
  </si>
  <si>
    <t>C073433123</t>
  </si>
  <si>
    <t>鸭堡洞村</t>
  </si>
  <si>
    <t>鸭堡洞－火烧潭</t>
  </si>
  <si>
    <t>C075433123</t>
  </si>
  <si>
    <t>铁桥村</t>
  </si>
  <si>
    <t>半坡－剪刀山</t>
  </si>
  <si>
    <t>C076433123</t>
  </si>
  <si>
    <t>新场镇</t>
  </si>
  <si>
    <t>合水村</t>
  </si>
  <si>
    <t>五安桥－达木坪</t>
  </si>
  <si>
    <t>C078433123</t>
  </si>
  <si>
    <t>木根塘村</t>
  </si>
  <si>
    <t>铁木冲－老司垅</t>
  </si>
  <si>
    <t>C097433123</t>
  </si>
  <si>
    <t>阿拉社区</t>
  </si>
  <si>
    <t>贾家坳－铁马</t>
  </si>
  <si>
    <t>C112433123</t>
  </si>
  <si>
    <t>水田村</t>
  </si>
  <si>
    <t>斗篷坳路口－毛坪</t>
  </si>
  <si>
    <t>C113433123</t>
  </si>
  <si>
    <t>新寨村</t>
  </si>
  <si>
    <t>干塘-新寨小学</t>
  </si>
  <si>
    <t>C115433123</t>
  </si>
  <si>
    <t>坪溪山村</t>
  </si>
  <si>
    <t>树坳上-桐杷山</t>
  </si>
  <si>
    <t>C118433123</t>
  </si>
  <si>
    <t>落潮井镇</t>
  </si>
  <si>
    <t>落潮井村</t>
  </si>
  <si>
    <t>落潮井－赤血坳</t>
  </si>
  <si>
    <t>C123433123</t>
  </si>
  <si>
    <t>千工坪镇</t>
  </si>
  <si>
    <t>桐木村</t>
  </si>
  <si>
    <t>桐木路口-桐木</t>
  </si>
  <si>
    <t>C12S433123</t>
  </si>
  <si>
    <t>塘家桥村</t>
  </si>
  <si>
    <t>塘桥学校－塘桥</t>
  </si>
  <si>
    <t>C130433123</t>
  </si>
  <si>
    <t>龙塘河村</t>
  </si>
  <si>
    <t>龙塘路口-龙塘</t>
  </si>
  <si>
    <t>C134433123</t>
  </si>
  <si>
    <t>板帕村</t>
  </si>
  <si>
    <t>下水坪－大湾</t>
  </si>
  <si>
    <t>C140433123</t>
  </si>
  <si>
    <t>塘头村</t>
  </si>
  <si>
    <t>塘头水库－岩板禾塘</t>
  </si>
  <si>
    <t>C146433123</t>
  </si>
  <si>
    <t>乌栗村</t>
  </si>
  <si>
    <t>烂船洲-乌栗</t>
  </si>
  <si>
    <t>C152433123</t>
  </si>
  <si>
    <t>岩板井社区</t>
  </si>
  <si>
    <t>得叭柳布-岩板井</t>
  </si>
  <si>
    <t>C15S433123</t>
  </si>
  <si>
    <t>高山田村</t>
  </si>
  <si>
    <t>庙背－小竹山</t>
  </si>
  <si>
    <t>C170433123</t>
  </si>
  <si>
    <t>新塘村</t>
  </si>
  <si>
    <t>新塘－尖梨山水库</t>
  </si>
  <si>
    <t>C171433123</t>
  </si>
  <si>
    <t>袍上村</t>
  </si>
  <si>
    <t>袍上－野牛冲</t>
  </si>
  <si>
    <t>C173433123</t>
  </si>
  <si>
    <t>吉乐村</t>
  </si>
  <si>
    <t>雷公洞-吉大农场</t>
  </si>
  <si>
    <t>C18S433123</t>
  </si>
  <si>
    <t>龙肱村</t>
  </si>
  <si>
    <t>西门岗-坪坡卡</t>
  </si>
  <si>
    <t>C193433123</t>
  </si>
  <si>
    <t>龙王洞－大坡卡</t>
  </si>
  <si>
    <t>C194433123</t>
  </si>
  <si>
    <t>竿子坪镇</t>
  </si>
  <si>
    <t>三拱桥社区</t>
  </si>
  <si>
    <t>三拱桥－塘冲</t>
  </si>
  <si>
    <t>C200433123</t>
  </si>
  <si>
    <t>好友村</t>
  </si>
  <si>
    <t>苦梨坪-好友</t>
  </si>
  <si>
    <t>C204433123</t>
  </si>
  <si>
    <t>总兵营社区</t>
  </si>
  <si>
    <t>采石场-下千潭</t>
  </si>
  <si>
    <t>C20S433123</t>
  </si>
  <si>
    <t>下千潭岔路口-下千潭</t>
  </si>
  <si>
    <t>C21S433123</t>
  </si>
  <si>
    <t>雄龙村</t>
  </si>
  <si>
    <t>柳叭-上千潭</t>
  </si>
  <si>
    <t>C22S433123</t>
  </si>
  <si>
    <t>民主村</t>
  </si>
  <si>
    <t>竿子坪-对面梁子</t>
  </si>
  <si>
    <t>C231433123</t>
  </si>
  <si>
    <t>禾苗村</t>
  </si>
  <si>
    <t>禾苗路口－禾苗</t>
  </si>
  <si>
    <t>C236433123</t>
  </si>
  <si>
    <t>排门村</t>
  </si>
  <si>
    <t>苟条－包谷屯</t>
  </si>
  <si>
    <t>C243433123</t>
  </si>
  <si>
    <t>雷公洞-吉乐4组</t>
  </si>
  <si>
    <t>C24S433123</t>
  </si>
  <si>
    <t>新桃村</t>
  </si>
  <si>
    <t>柳甲路口-桥水洞</t>
  </si>
  <si>
    <t>C25S433123</t>
  </si>
  <si>
    <t>火炉坪岩口村</t>
  </si>
  <si>
    <t>火炉坪－黄腊坨</t>
  </si>
  <si>
    <t>C266433123</t>
  </si>
  <si>
    <t>葛藤路口-葛藤</t>
  </si>
  <si>
    <t>C26S433123</t>
  </si>
  <si>
    <t>嫁贤村</t>
  </si>
  <si>
    <t>稼贤－平木寨</t>
  </si>
  <si>
    <t>C273433123</t>
  </si>
  <si>
    <t>麻冲乡</t>
  </si>
  <si>
    <t>灯高村</t>
  </si>
  <si>
    <t>塘垅湾-灯高</t>
  </si>
  <si>
    <t>C277433123</t>
  </si>
  <si>
    <t>翻身村</t>
  </si>
  <si>
    <t>翻身路口-翻身4组</t>
  </si>
  <si>
    <t>C278433123</t>
  </si>
  <si>
    <t>腊尔山镇</t>
  </si>
  <si>
    <t>骆驼山村</t>
  </si>
  <si>
    <t>骆驼山-地条</t>
  </si>
  <si>
    <t>C280433123</t>
  </si>
  <si>
    <t>叭苟村</t>
  </si>
  <si>
    <t>叭苟路口-高夯坎</t>
  </si>
  <si>
    <t>C282433123</t>
  </si>
  <si>
    <t>流滚村</t>
  </si>
  <si>
    <t>流滚路口－流滚</t>
  </si>
  <si>
    <t>C286433123</t>
  </si>
  <si>
    <t>夯卡村</t>
  </si>
  <si>
    <t>板都路口－板都</t>
  </si>
  <si>
    <t>C288433123</t>
  </si>
  <si>
    <t>满江村</t>
  </si>
  <si>
    <t>Y010K2+900处-大头坡</t>
  </si>
  <si>
    <t>C294433123</t>
  </si>
  <si>
    <t>岩寨-吊房</t>
  </si>
  <si>
    <t>C299433123</t>
  </si>
  <si>
    <t>马垅村</t>
  </si>
  <si>
    <t>Y011K2+250处－马垅</t>
  </si>
  <si>
    <t>C304433123</t>
  </si>
  <si>
    <t>忍务村</t>
  </si>
  <si>
    <t>冬当-老学校</t>
  </si>
  <si>
    <t>C31S433123</t>
  </si>
  <si>
    <t>马垅岔路口-野鸡坳</t>
  </si>
  <si>
    <t>C32S433123</t>
  </si>
  <si>
    <t>团结村</t>
  </si>
  <si>
    <t>杨柳湾－团结</t>
  </si>
  <si>
    <t>C347433123</t>
  </si>
  <si>
    <t>天龙峡村</t>
  </si>
  <si>
    <t>报木关－天龙峡</t>
  </si>
  <si>
    <t>C351433123</t>
  </si>
  <si>
    <t>黄丝桥社区</t>
  </si>
  <si>
    <t>黄丝桥－烂岩窠</t>
  </si>
  <si>
    <t>C352433123</t>
  </si>
  <si>
    <t>高堰-岩板堰</t>
  </si>
  <si>
    <t>C353433123</t>
  </si>
  <si>
    <t>忍寨招呼站-忍寨</t>
  </si>
  <si>
    <t>C35S433123</t>
  </si>
  <si>
    <t>勾良村</t>
  </si>
  <si>
    <t>凤凰山－勾良小学</t>
  </si>
  <si>
    <t>C365433123</t>
  </si>
  <si>
    <t>庄上村</t>
  </si>
  <si>
    <t>庄上大桥－向家湾</t>
  </si>
  <si>
    <t>C376433123</t>
  </si>
  <si>
    <t>岩垅村</t>
  </si>
  <si>
    <t>丝瓜溜-牛耳冲</t>
  </si>
  <si>
    <t>C385433123</t>
  </si>
  <si>
    <t>官上坪村</t>
  </si>
  <si>
    <t>C408K0+300处-关上坪</t>
  </si>
  <si>
    <t>C38A433123</t>
  </si>
  <si>
    <t>关刀村</t>
  </si>
  <si>
    <t>闲凉坳-打狗坡</t>
  </si>
  <si>
    <t>C399433123</t>
  </si>
  <si>
    <t>红星村</t>
  </si>
  <si>
    <t>塔田-梓木溪</t>
  </si>
  <si>
    <t>C406433123</t>
  </si>
  <si>
    <t>亥冲口村</t>
  </si>
  <si>
    <t>亥冲口-毛塘坡</t>
  </si>
  <si>
    <t>C414433123</t>
  </si>
  <si>
    <t>欧阳村</t>
  </si>
  <si>
    <t>早号路口-老八多水</t>
  </si>
  <si>
    <t>C419433123</t>
  </si>
  <si>
    <t>高塘村</t>
  </si>
  <si>
    <t>蜡烛山-麻阳寨</t>
  </si>
  <si>
    <t>C41S433123</t>
  </si>
  <si>
    <t>满家村</t>
  </si>
  <si>
    <t>西门峡终点-小羊儿山</t>
  </si>
  <si>
    <t>C43S433123</t>
  </si>
  <si>
    <t>三角坪村</t>
  </si>
  <si>
    <t>C452K3+450处-牛洞坡</t>
  </si>
  <si>
    <t>C44A433123</t>
  </si>
  <si>
    <t>把叽村</t>
  </si>
  <si>
    <t>吉云-把叽</t>
  </si>
  <si>
    <t>C450433123</t>
  </si>
  <si>
    <t>上麻社区</t>
  </si>
  <si>
    <t>猴子坪路口-猴子坪</t>
  </si>
  <si>
    <t>C459433123</t>
  </si>
  <si>
    <t>大树坪-首云</t>
  </si>
  <si>
    <t>C45A433123</t>
  </si>
  <si>
    <t>营盘-竹山拉</t>
  </si>
  <si>
    <t>C45S433123</t>
  </si>
  <si>
    <t>板拉村</t>
  </si>
  <si>
    <t>大教学校-大家燕</t>
  </si>
  <si>
    <t>C468433123</t>
  </si>
  <si>
    <t>板刊村</t>
  </si>
  <si>
    <t>板刊路口－板刊</t>
  </si>
  <si>
    <t>C471433123</t>
  </si>
  <si>
    <t>苏马河村</t>
  </si>
  <si>
    <t>务能－叭来</t>
  </si>
  <si>
    <t>C473433123</t>
  </si>
  <si>
    <t>留家坪-玉皇坡</t>
  </si>
  <si>
    <t>C47S433123</t>
  </si>
  <si>
    <t>两头羊村</t>
  </si>
  <si>
    <t>两头羊-后寨</t>
  </si>
  <si>
    <t>C48S433123</t>
  </si>
  <si>
    <t>大马村</t>
  </si>
  <si>
    <t>大马-火马坨</t>
  </si>
  <si>
    <t>C495433123</t>
  </si>
  <si>
    <t>孙树塘－胡家</t>
  </si>
  <si>
    <t>C49A433123</t>
  </si>
  <si>
    <t>万召村</t>
  </si>
  <si>
    <t>岩板塘－上湾召下寨</t>
  </si>
  <si>
    <t>C504433123</t>
  </si>
  <si>
    <t>乱岩溪-袍上</t>
  </si>
  <si>
    <t>C50A433123</t>
  </si>
  <si>
    <t>禾苗路口-禾苗上寨</t>
  </si>
  <si>
    <t>C51S433123</t>
  </si>
  <si>
    <t>渔洞村</t>
  </si>
  <si>
    <t>铁虎哨路口-高架桥</t>
  </si>
  <si>
    <t>C525433123</t>
  </si>
  <si>
    <t>得家村</t>
  </si>
  <si>
    <t>烂碾子-小板</t>
  </si>
  <si>
    <t>C52S433123</t>
  </si>
  <si>
    <t>C074K2+500处－荞粑坳</t>
  </si>
  <si>
    <t>C546433123</t>
  </si>
  <si>
    <t>禾库社区</t>
  </si>
  <si>
    <t>高营-上磨岩</t>
  </si>
  <si>
    <t>C54S433123</t>
  </si>
  <si>
    <t>新田村</t>
  </si>
  <si>
    <t>桥坡脑-麻场</t>
  </si>
  <si>
    <t>C56S433123</t>
  </si>
  <si>
    <t>铜岩村</t>
  </si>
  <si>
    <t>打落寨－老寨子</t>
  </si>
  <si>
    <t>C576433123</t>
  </si>
  <si>
    <t>老场－朝阳寨</t>
  </si>
  <si>
    <t>C579433123</t>
  </si>
  <si>
    <t>白果村</t>
  </si>
  <si>
    <t>堤坝-野狗垅</t>
  </si>
  <si>
    <t>C590433123</t>
  </si>
  <si>
    <t>都良田村</t>
  </si>
  <si>
    <t>都良田-千丘田</t>
  </si>
  <si>
    <t>C592433123</t>
  </si>
  <si>
    <t>洞脚村</t>
  </si>
  <si>
    <t>万溶江-半坡</t>
  </si>
  <si>
    <t>C593433123</t>
  </si>
  <si>
    <t>火炉坪-葛水寨</t>
  </si>
  <si>
    <t>C595433123</t>
  </si>
  <si>
    <t>林峰乡</t>
  </si>
  <si>
    <t>都罗村</t>
  </si>
  <si>
    <t>都罗－整防坳</t>
  </si>
  <si>
    <t>C59A433123</t>
  </si>
  <si>
    <t>板吉村</t>
  </si>
  <si>
    <t>腊尔关-仁固</t>
  </si>
  <si>
    <t>C61S433123</t>
  </si>
  <si>
    <t>早齐村</t>
  </si>
  <si>
    <t>不刁-早齐</t>
  </si>
  <si>
    <t>C62S433123</t>
  </si>
  <si>
    <t>C669433123</t>
  </si>
  <si>
    <t>吉首市</t>
  </si>
  <si>
    <t>古丈县</t>
  </si>
  <si>
    <t>花垣县</t>
  </si>
  <si>
    <t>保靖县</t>
  </si>
  <si>
    <t>永顺县</t>
  </si>
  <si>
    <t>龙山县</t>
  </si>
  <si>
    <t>补抽乡通三级公路</t>
  </si>
  <si>
    <t>补抽乡</t>
  </si>
  <si>
    <t>大哨村</t>
  </si>
  <si>
    <t>X036433124</t>
  </si>
  <si>
    <t>沥青混泥土</t>
  </si>
  <si>
    <t>三级II类</t>
  </si>
  <si>
    <t>沥青混凝土</t>
  </si>
  <si>
    <t>石俊</t>
  </si>
  <si>
    <t>双龙镇芷耳村产业路</t>
  </si>
  <si>
    <t>双龙镇</t>
  </si>
  <si>
    <t>芷耳村</t>
  </si>
  <si>
    <t>矮寨·十八洞·德夯大峡谷景区</t>
  </si>
  <si>
    <t>4.5</t>
  </si>
  <si>
    <t>石栏镇猫儿坡村产业路</t>
  </si>
  <si>
    <t>石栏镇</t>
  </si>
  <si>
    <t>猫儿坡村</t>
  </si>
  <si>
    <t>五龙万亩茶园</t>
  </si>
  <si>
    <t>龙潭镇土地村产业道路</t>
  </si>
  <si>
    <t>龙潭镇</t>
  </si>
  <si>
    <t>土地村</t>
  </si>
  <si>
    <t>矿山</t>
  </si>
  <si>
    <t>6.5</t>
  </si>
  <si>
    <t>水泥混凝土</t>
  </si>
  <si>
    <t>花垣县雅酉镇友谊桥至德榜公路</t>
  </si>
  <si>
    <t>雅酉镇</t>
  </si>
  <si>
    <t>五斗村</t>
  </si>
  <si>
    <t>十八洞黄金茶</t>
  </si>
  <si>
    <t>民乐镇桐木村产业道路</t>
  </si>
  <si>
    <t>民乐镇</t>
  </si>
  <si>
    <t>新务村</t>
  </si>
  <si>
    <t>坝新交界-新水</t>
  </si>
  <si>
    <t>C110433124</t>
  </si>
  <si>
    <t>祝美清</t>
  </si>
  <si>
    <t>卡子村</t>
  </si>
  <si>
    <t>谷哨一卡子</t>
  </si>
  <si>
    <t>C111433124</t>
  </si>
  <si>
    <t>龙门村</t>
  </si>
  <si>
    <t>龙门村-枫木冲</t>
  </si>
  <si>
    <t>C125433124</t>
  </si>
  <si>
    <t>排吾村</t>
  </si>
  <si>
    <t>打甲坡-夯采四组</t>
  </si>
  <si>
    <t>C133433124</t>
  </si>
  <si>
    <t>朋岩村</t>
  </si>
  <si>
    <t>朋岩-田塘</t>
  </si>
  <si>
    <t>C139433124</t>
  </si>
  <si>
    <t>大兴村</t>
  </si>
  <si>
    <t>油麻-大兴村</t>
  </si>
  <si>
    <t>C141433124</t>
  </si>
  <si>
    <t>麻栗场镇</t>
  </si>
  <si>
    <t>各鱼村</t>
  </si>
  <si>
    <t>岔口-各鱼</t>
  </si>
  <si>
    <t>C149433124</t>
  </si>
  <si>
    <t>文笔峰村</t>
  </si>
  <si>
    <t>老寨村头-老寨村头</t>
  </si>
  <si>
    <t>C153433124</t>
  </si>
  <si>
    <t>沙科村</t>
  </si>
  <si>
    <t>319岔口-沙科</t>
  </si>
  <si>
    <t>C154433124</t>
  </si>
  <si>
    <t>广车村</t>
  </si>
  <si>
    <t>麻吉线岔口-广车</t>
  </si>
  <si>
    <t>C161433124</t>
  </si>
  <si>
    <t>金牛村</t>
  </si>
  <si>
    <t>下沱线左岔口-金牛</t>
  </si>
  <si>
    <t>C162433124</t>
  </si>
  <si>
    <t>洞冲村</t>
  </si>
  <si>
    <t>夯尚-小洞冲</t>
  </si>
  <si>
    <t>C165433124</t>
  </si>
  <si>
    <t>让烈村</t>
  </si>
  <si>
    <t>夯沟-壤烈</t>
  </si>
  <si>
    <t>C175433124</t>
  </si>
  <si>
    <t>猫儿乡</t>
  </si>
  <si>
    <t>猫儿村</t>
  </si>
  <si>
    <t>岔口-新寨</t>
  </si>
  <si>
    <t>C180433124</t>
  </si>
  <si>
    <t>吉卫镇</t>
  </si>
  <si>
    <t>联龙村</t>
  </si>
  <si>
    <t>岩坳-岩坳</t>
  </si>
  <si>
    <t>C197433124</t>
  </si>
  <si>
    <t>C1H4433124</t>
  </si>
  <si>
    <t>花垣镇</t>
  </si>
  <si>
    <t>朝料村</t>
  </si>
  <si>
    <t>岔口-上朝料</t>
  </si>
  <si>
    <t>C200433124</t>
  </si>
  <si>
    <t>夜郎坪村</t>
  </si>
  <si>
    <t>道板-下水</t>
  </si>
  <si>
    <t>C202433124</t>
  </si>
  <si>
    <t>路桥村</t>
  </si>
  <si>
    <t>路桥-两河</t>
  </si>
  <si>
    <t>C204433124</t>
  </si>
  <si>
    <t>水田村-岔口</t>
  </si>
  <si>
    <t>C205433124</t>
  </si>
  <si>
    <t>油麻村</t>
  </si>
  <si>
    <t>董耳吉-油麻</t>
  </si>
  <si>
    <t>C222433124</t>
  </si>
  <si>
    <t>补抽村</t>
  </si>
  <si>
    <t>果务坑-补抽</t>
  </si>
  <si>
    <t>C223433124</t>
  </si>
  <si>
    <t>大卡村</t>
  </si>
  <si>
    <t>五向一小卡</t>
  </si>
  <si>
    <t>C229433124</t>
  </si>
  <si>
    <t>夯尚村</t>
  </si>
  <si>
    <t>者左-夯尚</t>
  </si>
  <si>
    <t>C230433124</t>
  </si>
  <si>
    <t>排当村</t>
  </si>
  <si>
    <t>果务坑-排当</t>
  </si>
  <si>
    <t>C231433124</t>
  </si>
  <si>
    <t>白岩村</t>
  </si>
  <si>
    <t>白岩坪村道</t>
  </si>
  <si>
    <t>C274433124</t>
  </si>
  <si>
    <t>边城镇</t>
  </si>
  <si>
    <t>长老坟村</t>
  </si>
  <si>
    <t>长老坟-三四组</t>
  </si>
  <si>
    <t>C302433124</t>
  </si>
  <si>
    <t>排碧板栗村</t>
  </si>
  <si>
    <t>四新一白杨寨</t>
  </si>
  <si>
    <t>C323433124</t>
  </si>
  <si>
    <t>响水村</t>
  </si>
  <si>
    <t>水田-向水</t>
  </si>
  <si>
    <t>C337433124</t>
  </si>
  <si>
    <t>补毫村</t>
  </si>
  <si>
    <t>排料-补毫</t>
  </si>
  <si>
    <t>C344433124</t>
  </si>
  <si>
    <t>董马村</t>
  </si>
  <si>
    <t>岔口-董马</t>
  </si>
  <si>
    <t>C350433124</t>
  </si>
  <si>
    <t>董马桥-董马</t>
  </si>
  <si>
    <t>C351433124</t>
  </si>
  <si>
    <t>雅桥村</t>
  </si>
  <si>
    <t>岔口-堡楼</t>
  </si>
  <si>
    <t>C354433124</t>
  </si>
  <si>
    <t>岩科村</t>
  </si>
  <si>
    <t>团雅线岔口-岩科</t>
  </si>
  <si>
    <t>C356433124</t>
  </si>
  <si>
    <t>老虎冲村道</t>
  </si>
  <si>
    <t>C358433124</t>
  </si>
  <si>
    <t>麻栗场村</t>
  </si>
  <si>
    <t>G319岔口-麻栗场中学</t>
  </si>
  <si>
    <t>C377433124</t>
  </si>
  <si>
    <t>沙坪村</t>
  </si>
  <si>
    <t>沿坝-村部</t>
  </si>
  <si>
    <t>C382433124</t>
  </si>
  <si>
    <t>果藤村</t>
  </si>
  <si>
    <t>岔口-白果</t>
  </si>
  <si>
    <t>C383433124</t>
  </si>
  <si>
    <t>排吉斗-油麻村</t>
  </si>
  <si>
    <t>C389433124</t>
  </si>
  <si>
    <t>板塘村</t>
  </si>
  <si>
    <t>岔口-板塘</t>
  </si>
  <si>
    <t>C399433124</t>
  </si>
  <si>
    <t>毛号村</t>
  </si>
  <si>
    <t>毛号-三四组</t>
  </si>
  <si>
    <t>C3H1433124</t>
  </si>
  <si>
    <t>长乐乡</t>
  </si>
  <si>
    <t>长潭村</t>
  </si>
  <si>
    <t>岔口-村部</t>
  </si>
  <si>
    <t>C3H4433124</t>
  </si>
  <si>
    <t>新农园社区</t>
  </si>
  <si>
    <t>岔口-美惹</t>
  </si>
  <si>
    <t>C3H6433124</t>
  </si>
  <si>
    <t>大排吾-下沱线</t>
  </si>
  <si>
    <t>C402433124</t>
  </si>
  <si>
    <t>岔口-水田</t>
  </si>
  <si>
    <t>C403433124</t>
  </si>
  <si>
    <t>岔口-板栗</t>
  </si>
  <si>
    <t>C404433124</t>
  </si>
  <si>
    <t>搞和村</t>
  </si>
  <si>
    <t>搞和村-搞和村</t>
  </si>
  <si>
    <t>C410433124</t>
  </si>
  <si>
    <t>莲花山村</t>
  </si>
  <si>
    <t>古老村道</t>
  </si>
  <si>
    <t>C423433124</t>
  </si>
  <si>
    <t>古哨村</t>
  </si>
  <si>
    <t>谷哨-洞乍</t>
  </si>
  <si>
    <t>C425433124</t>
  </si>
  <si>
    <t>祥和村</t>
  </si>
  <si>
    <t>角弄-李梅</t>
  </si>
  <si>
    <t>C431433124</t>
  </si>
  <si>
    <t>双坪村</t>
  </si>
  <si>
    <t>岔口-大坪</t>
  </si>
  <si>
    <t>C452433124</t>
  </si>
  <si>
    <t>如腊村</t>
  </si>
  <si>
    <t>排腊寨-鸦子塘</t>
  </si>
  <si>
    <t>C466433124</t>
  </si>
  <si>
    <t>紫霞村</t>
  </si>
  <si>
    <t>杠杠-紫霞</t>
  </si>
  <si>
    <t>C469433124</t>
  </si>
  <si>
    <t>沙碧村</t>
  </si>
  <si>
    <t>岔口-沙碧</t>
  </si>
  <si>
    <t>C693433124</t>
  </si>
  <si>
    <t>田家-斗拱</t>
  </si>
  <si>
    <t>C782433124</t>
  </si>
  <si>
    <t>吉卫-白岩</t>
  </si>
  <si>
    <t>C877433124</t>
  </si>
  <si>
    <t>黄莲沟村</t>
  </si>
  <si>
    <t>黄莲沟村道</t>
  </si>
  <si>
    <t>C915433124</t>
  </si>
  <si>
    <t>X002保靖县普戎镇至县城公路</t>
  </si>
  <si>
    <t>普戎镇</t>
  </si>
  <si>
    <t>普戎村</t>
  </si>
  <si>
    <t>X002</t>
  </si>
  <si>
    <t>三级</t>
  </si>
  <si>
    <t>保靖县吕洞山镇自行车绿道公路</t>
  </si>
  <si>
    <t>吕洞山镇</t>
  </si>
  <si>
    <t>吕洞村</t>
  </si>
  <si>
    <t>无</t>
  </si>
  <si>
    <t>吕洞山景区</t>
  </si>
  <si>
    <t>四级</t>
  </si>
  <si>
    <t>保靖县清水坪镇黄连村猪场公路改造工程</t>
  </si>
  <si>
    <t>清水坪镇</t>
  </si>
  <si>
    <t>黄连树村</t>
  </si>
  <si>
    <t>养殖场</t>
  </si>
  <si>
    <t>C224433125</t>
  </si>
  <si>
    <t>州路农养〔2021〕40号</t>
  </si>
  <si>
    <t>C228433125</t>
  </si>
  <si>
    <t>C204433125</t>
  </si>
  <si>
    <t>C142433125</t>
  </si>
  <si>
    <t>C247433125</t>
  </si>
  <si>
    <t>C273433125</t>
  </si>
  <si>
    <t>C107433125</t>
  </si>
  <si>
    <t>C245433125</t>
  </si>
  <si>
    <t>C119433125</t>
  </si>
  <si>
    <t>C203433125</t>
  </si>
  <si>
    <t>C244433125</t>
  </si>
  <si>
    <t>C178433125</t>
  </si>
  <si>
    <t>C217433125</t>
  </si>
  <si>
    <t>C147433125</t>
  </si>
  <si>
    <t>C191433125</t>
  </si>
  <si>
    <t>C237433125</t>
  </si>
  <si>
    <t>C001433125</t>
  </si>
  <si>
    <t>C087433125</t>
  </si>
  <si>
    <t>C211433125</t>
  </si>
  <si>
    <t>C240433125</t>
  </si>
  <si>
    <t>C159433125</t>
  </si>
  <si>
    <t>C192433125</t>
  </si>
  <si>
    <t>C176433125</t>
  </si>
  <si>
    <t>C092433125</t>
  </si>
  <si>
    <t>C139433125</t>
  </si>
  <si>
    <t>C154433125</t>
  </si>
  <si>
    <t>C072433125</t>
  </si>
  <si>
    <t>C169433125</t>
  </si>
  <si>
    <t>C134433125</t>
  </si>
  <si>
    <t>C133433125</t>
  </si>
  <si>
    <t>C206433125</t>
  </si>
  <si>
    <t>C167433125</t>
  </si>
  <si>
    <t>C145433125</t>
  </si>
  <si>
    <t>C140433125</t>
  </si>
  <si>
    <t>C300433125</t>
  </si>
  <si>
    <t>C220433125</t>
  </si>
  <si>
    <t>C010433125</t>
  </si>
  <si>
    <t>C128433125</t>
  </si>
  <si>
    <t>C011433125</t>
  </si>
  <si>
    <t>C114433125</t>
  </si>
  <si>
    <t>C238433125</t>
  </si>
  <si>
    <t>C013433125</t>
  </si>
  <si>
    <t>C132433125</t>
  </si>
  <si>
    <t>C193433125</t>
  </si>
  <si>
    <t>C213433125</t>
  </si>
  <si>
    <t>C185433125</t>
  </si>
  <si>
    <t>灵溪镇</t>
  </si>
  <si>
    <t>打洞村</t>
  </si>
  <si>
    <t>打坡界-打洞</t>
  </si>
  <si>
    <t>C006433127</t>
  </si>
  <si>
    <t>王本富</t>
  </si>
  <si>
    <t>松柏镇</t>
  </si>
  <si>
    <t>三坪村</t>
  </si>
  <si>
    <t>下撮溪-牛栏坪</t>
  </si>
  <si>
    <t>C07A433127</t>
  </si>
  <si>
    <t>塔卧镇</t>
  </si>
  <si>
    <t>文昌村</t>
  </si>
  <si>
    <t>文昌-新坪</t>
  </si>
  <si>
    <t>C123433127</t>
  </si>
  <si>
    <t>沐浴村</t>
  </si>
  <si>
    <t>沐浴-八极</t>
  </si>
  <si>
    <t>C237433127</t>
  </si>
  <si>
    <t>润雅乡</t>
  </si>
  <si>
    <t>署科村</t>
  </si>
  <si>
    <t>署科路口-大利</t>
  </si>
  <si>
    <t>C332433127</t>
  </si>
  <si>
    <t>首车镇</t>
  </si>
  <si>
    <t>龙珠村</t>
  </si>
  <si>
    <t>方家沟-土伴湖</t>
  </si>
  <si>
    <t>C37A433127</t>
  </si>
  <si>
    <t>吊井村</t>
  </si>
  <si>
    <t>吊井村-岩门</t>
  </si>
  <si>
    <t>C390433127</t>
  </si>
  <si>
    <t>泽家镇</t>
  </si>
  <si>
    <t>砂土村</t>
  </si>
  <si>
    <t>杨家坳-砂土</t>
  </si>
  <si>
    <t>C412433127</t>
  </si>
  <si>
    <t>新华村</t>
  </si>
  <si>
    <t>卡柯脑-西拉黑</t>
  </si>
  <si>
    <t>C413433127</t>
  </si>
  <si>
    <t>茶园沟-柯溪包</t>
  </si>
  <si>
    <t>C415433127</t>
  </si>
  <si>
    <t>对山乡</t>
  </si>
  <si>
    <t>青龙村</t>
  </si>
  <si>
    <t>砂子岭-上寨</t>
  </si>
  <si>
    <t>C417433127</t>
  </si>
  <si>
    <t>两岔乡</t>
  </si>
  <si>
    <t>两岔村</t>
  </si>
  <si>
    <t>两岔-沙泥</t>
  </si>
  <si>
    <t>C428433127</t>
  </si>
  <si>
    <t>毛坝乡</t>
  </si>
  <si>
    <t>毛坝村</t>
  </si>
  <si>
    <t>立新-柯溪</t>
  </si>
  <si>
    <t>C433433127</t>
  </si>
  <si>
    <t>惹坝村</t>
  </si>
  <si>
    <t>惹坝-牛角山</t>
  </si>
  <si>
    <t>C436433127</t>
  </si>
  <si>
    <t>小溪镇</t>
  </si>
  <si>
    <t>少车村</t>
  </si>
  <si>
    <t>八百坪-少车</t>
  </si>
  <si>
    <t>C465433127</t>
  </si>
  <si>
    <t>石堤镇</t>
  </si>
  <si>
    <t>友谊村</t>
  </si>
  <si>
    <t>出坪-坡塞洞</t>
  </si>
  <si>
    <t>C497433127</t>
  </si>
  <si>
    <t>青坪镇</t>
  </si>
  <si>
    <t>中福村</t>
  </si>
  <si>
    <t>寨上-螺丝湾</t>
  </si>
  <si>
    <t>C507433127</t>
  </si>
  <si>
    <t>壁溪村</t>
  </si>
  <si>
    <t>马洞-高岭</t>
  </si>
  <si>
    <t>C512433127</t>
  </si>
  <si>
    <t>南卫村</t>
  </si>
  <si>
    <t>南渭-卡坪-上寨</t>
  </si>
  <si>
    <t>C519433127</t>
  </si>
  <si>
    <t>牌楼村</t>
  </si>
  <si>
    <t>牌楼村-铁厂组</t>
  </si>
  <si>
    <t>C586433127</t>
  </si>
  <si>
    <t>永顺县高坪经松柏至羊峰公路</t>
  </si>
  <si>
    <t>X020433127</t>
  </si>
  <si>
    <t>马山波</t>
  </si>
  <si>
    <t>西眉至车坪</t>
  </si>
  <si>
    <t>车坪乡</t>
  </si>
  <si>
    <t>X018433127</t>
  </si>
  <si>
    <t>永顺县杉木村经毛坝至砂坝公路</t>
  </si>
  <si>
    <t>X005433127</t>
  </si>
  <si>
    <t>老司城景区连接路（老司城万马归槽段）</t>
  </si>
  <si>
    <t>司城村</t>
  </si>
  <si>
    <t>老司城景区</t>
  </si>
  <si>
    <t>水厂至喻家堡</t>
  </si>
  <si>
    <t>大明至驻马溪段</t>
  </si>
  <si>
    <t>大明村</t>
  </si>
  <si>
    <t>石堤镇大明村</t>
  </si>
  <si>
    <t>官坝村小泉孔至蚌蚌塘连接路</t>
  </si>
  <si>
    <t>砂坝镇</t>
  </si>
  <si>
    <t>官坝村</t>
  </si>
  <si>
    <t>长征国家文化公园永顺段</t>
  </si>
  <si>
    <t>里耶至八面旅游路</t>
  </si>
  <si>
    <t>里耶镇</t>
  </si>
  <si>
    <t>麦茶社区、半坡村、自生桥村、云顶村、真仙村</t>
  </si>
  <si>
    <t>X008433130</t>
  </si>
  <si>
    <t>八面山旅游景区</t>
  </si>
  <si>
    <t>沥青砼</t>
  </si>
  <si>
    <t>胡齐胜</t>
  </si>
  <si>
    <t>岩冲至比耳连接路</t>
  </si>
  <si>
    <t>比耳村</t>
  </si>
  <si>
    <t>Y050433130</t>
  </si>
  <si>
    <t>比耳脐橙产业区</t>
  </si>
  <si>
    <t>张才华</t>
  </si>
  <si>
    <t>桐木村通景路</t>
  </si>
  <si>
    <t>兴隆街道</t>
  </si>
  <si>
    <t>黄土坡村</t>
  </si>
  <si>
    <t>C115433130</t>
  </si>
  <si>
    <t>湘鄂川黔根据地省委旧址</t>
  </si>
  <si>
    <t>水泥砼</t>
  </si>
  <si>
    <t>苗儿滩镇</t>
  </si>
  <si>
    <t>苗儿滩社区</t>
  </si>
  <si>
    <t>湘西州龙山县C001线（C087至大禾塘）2021年农村公路安全生命防护工程</t>
  </si>
  <si>
    <t>C001线</t>
  </si>
  <si>
    <t>马伟</t>
  </si>
  <si>
    <t>召市镇</t>
  </si>
  <si>
    <t>兴平村</t>
  </si>
  <si>
    <t>湘西州龙山县C041线（辽叶至卡拉湖）2021年农村公路安全生命防护工程</t>
  </si>
  <si>
    <t>C041线</t>
  </si>
  <si>
    <t>大安乡</t>
  </si>
  <si>
    <t>龙口村</t>
  </si>
  <si>
    <t>湘西州龙山县C131线（五星至漆树湾）2021年农村公路安全生命防护工程</t>
  </si>
  <si>
    <t>C131线</t>
  </si>
  <si>
    <t>树木村</t>
  </si>
  <si>
    <t>湘西州龙山县C132线（拉扎坳至三角堡）2021年农村公路安全生命防护工程</t>
  </si>
  <si>
    <t>C132线</t>
  </si>
  <si>
    <t>大红村</t>
  </si>
  <si>
    <t>湘西州龙山县C134线（岔口至大红）2021年农村公路安全生命防护工程</t>
  </si>
  <si>
    <t>C134线</t>
  </si>
  <si>
    <t>湘西州龙山县C144线（江峨线）2021年农村公路安全生命防护工程</t>
  </si>
  <si>
    <t>C144线</t>
  </si>
  <si>
    <t>铁树村</t>
  </si>
  <si>
    <t>湘西州龙山县C147线（西堰至铁树）2021年农村公路安全生命防护工程</t>
  </si>
  <si>
    <t>C147线</t>
  </si>
  <si>
    <t>光辉村</t>
  </si>
  <si>
    <t>湘西州龙山县C149线（倒乡政府至光辉）2021年农村公路安全生命防护工程</t>
  </si>
  <si>
    <t>C149线</t>
  </si>
  <si>
    <t>岩冲村</t>
  </si>
  <si>
    <t>湘西州龙山县C160线（向家寨至岩冲村）2021年农村公路安全生命防护工程</t>
  </si>
  <si>
    <t>C160线</t>
  </si>
  <si>
    <t>靛房镇</t>
  </si>
  <si>
    <t>石堤村</t>
  </si>
  <si>
    <t>湘西州龙山县C189线（大沟至多谷）2021年农村公路安全生命防护工程</t>
  </si>
  <si>
    <t>C189线</t>
  </si>
  <si>
    <t>洛塔乡</t>
  </si>
  <si>
    <t>阿亏村</t>
  </si>
  <si>
    <t>湘西州龙山县C199线（唐家坪至高家湾）2021年农村公路安全生命防护工程</t>
  </si>
  <si>
    <t>C199线</t>
  </si>
  <si>
    <t>桥上村</t>
  </si>
  <si>
    <t>湘西州龙山县C209线（桥上至三合）2021年农村公路安全生命防护工程</t>
  </si>
  <si>
    <t>C209线</t>
  </si>
  <si>
    <t>水田坝镇</t>
  </si>
  <si>
    <t>中湾村</t>
  </si>
  <si>
    <t>湘西州龙山县C227线（上中湾至罗家寨）2021年农村公路安全生命防护工程</t>
  </si>
  <si>
    <t>C227线</t>
  </si>
  <si>
    <t>托利湖村</t>
  </si>
  <si>
    <t>湘西州龙山县C239线（托利湖至哈洛沟）2021年农村公路安全生命防护工程</t>
  </si>
  <si>
    <t>C239线</t>
  </si>
  <si>
    <t>坪溪村</t>
  </si>
  <si>
    <t>湘西州龙山县C241线（辰州至马洛沟）2021年农村公路安全生命防护工程</t>
  </si>
  <si>
    <t>C241线</t>
  </si>
  <si>
    <t>瓦房村</t>
  </si>
  <si>
    <t>湘西州龙山县C245线（茅马至大溪沟）2021年农村公路安全生命防护工程</t>
  </si>
  <si>
    <t>C245线</t>
  </si>
  <si>
    <t>辽叶村</t>
  </si>
  <si>
    <t>湘西州龙山县C248线（兴龙至半坪）2021年农村公路安全生命防护工程</t>
  </si>
  <si>
    <t>C248线</t>
  </si>
  <si>
    <t>农车镇</t>
  </si>
  <si>
    <t>兰家村</t>
  </si>
  <si>
    <t>湘西州龙山县C267线（马烈洞至兰家）2021年农村公路安全生命防护工程</t>
  </si>
  <si>
    <t>C267线</t>
  </si>
  <si>
    <t>正河村</t>
  </si>
  <si>
    <t>湘西州龙山县C268线（彭家寨至正河）2021年农村公路安全生命防护工程</t>
  </si>
  <si>
    <t>C268线</t>
  </si>
  <si>
    <t>石羔街道</t>
  </si>
  <si>
    <t>兴堡村</t>
  </si>
  <si>
    <t>湘西州龙山县C285线（民三线至田家沟）2021年农村公路安全生命防护工程</t>
  </si>
  <si>
    <t>C285线</t>
  </si>
  <si>
    <t>花棚村</t>
  </si>
  <si>
    <t>湘西州龙山县C310线（花棚至黄土坡）2021年农村公路安全生命防护工程</t>
  </si>
  <si>
    <t>C310线</t>
  </si>
  <si>
    <t>正南村</t>
  </si>
  <si>
    <t>湘西州龙山县C400线（倒旋砣至尾巴头）2021年农村公路安全生命防护工程</t>
  </si>
  <si>
    <t>C400线</t>
  </si>
  <si>
    <t>中南村</t>
  </si>
  <si>
    <t>湘西州龙山县C401线（正南至中南）2021年农村公路安全生命防护工程</t>
  </si>
  <si>
    <t>C401线</t>
  </si>
  <si>
    <t>兴隆社区</t>
  </si>
  <si>
    <t>湘西州龙山县C407线（新城至雷音）2021年农村公路安全生命防护工程</t>
  </si>
  <si>
    <t>C407线</t>
  </si>
  <si>
    <t>红岩溪镇</t>
  </si>
  <si>
    <t>湘西州龙山县C441线（碑垭至扒湖）2021年农村公路安全生命防护工程</t>
  </si>
  <si>
    <t>C441线</t>
  </si>
  <si>
    <t>茅坪乡</t>
  </si>
  <si>
    <t>竹柯村</t>
  </si>
  <si>
    <t>湘西州龙山县C446线（长坡坳至长峰）2021年农村公路安全生命防护工程</t>
  </si>
  <si>
    <t>C446线</t>
  </si>
  <si>
    <t>茅坪社区</t>
  </si>
  <si>
    <t>湘西州龙山县C451线（庆口至电视台）2021年农村公路安全生命防护工程</t>
  </si>
  <si>
    <t>C451线</t>
  </si>
  <si>
    <t>茶园村</t>
  </si>
  <si>
    <t>湘西州龙山县C453线（茶园至东沟湾）2021年农村公路安全生命防护工程</t>
  </si>
  <si>
    <t>C453线</t>
  </si>
  <si>
    <t>双龙村</t>
  </si>
  <si>
    <t>湘西州龙山县C456线（岩场至村部）2021年农村公路安全生命防护工程</t>
  </si>
  <si>
    <t>C456线</t>
  </si>
  <si>
    <t>川洞村</t>
  </si>
  <si>
    <t>湘西州龙山县C458线（朱家梁至大岩）2021年农村公路安全生命防护工程</t>
  </si>
  <si>
    <t>C458线</t>
  </si>
  <si>
    <t>洗洛镇</t>
  </si>
  <si>
    <t>小坪村</t>
  </si>
  <si>
    <t>湘西州龙山县C469线（电站至犀牛塘）2021年农村公路安全生命防护工程</t>
  </si>
  <si>
    <t>C469线</t>
  </si>
  <si>
    <t>湘西州龙山县C475线（光辉桥至湖北）2021年农村公路安全生命防护工程</t>
  </si>
  <si>
    <t>C475线</t>
  </si>
  <si>
    <t>贾坝社区</t>
  </si>
  <si>
    <t>湘西州龙山县C479线（王家寨至林科所）2021年农村公路安全生命防护工程</t>
  </si>
  <si>
    <t>C479线</t>
  </si>
  <si>
    <t>兴旺村</t>
  </si>
  <si>
    <t>湘西州龙山县C504线（腊家坡至兴云坡）2021年农村公路安全生命防护工程</t>
  </si>
  <si>
    <t>C504线</t>
  </si>
  <si>
    <t>桂塘镇</t>
  </si>
  <si>
    <t>桂塘社区</t>
  </si>
  <si>
    <t>湘西州龙山县C526线（街上至月亮堡）2021年农村公路安全生命防护工程</t>
  </si>
  <si>
    <t>C526线</t>
  </si>
  <si>
    <t>普车村</t>
  </si>
  <si>
    <t>湘西州龙山县C536线（彭家寨至普车溪）2021年农村公路安全生命防护工程</t>
  </si>
  <si>
    <t>C536线</t>
  </si>
  <si>
    <t>湘西州龙山县C537线（银河弯里至学校）2021年农村公路安全生命防护工程</t>
  </si>
  <si>
    <t>C537线</t>
  </si>
  <si>
    <t>兔吐村</t>
  </si>
  <si>
    <t>湘西州龙山县C538线（喇叭口至耐竹坡）2021年农村公路安全生命防护工程</t>
  </si>
  <si>
    <t>C538线</t>
  </si>
  <si>
    <t>半坡村</t>
  </si>
  <si>
    <t>湘西州龙山县C548线（小岩门至余家堡）2021年农村公路安全生命防护工程</t>
  </si>
  <si>
    <t>C548线</t>
  </si>
  <si>
    <t>湘西州龙山县C550线（大坳至周家）2021年农村公路安全生命防护工程</t>
  </si>
  <si>
    <t>C550线</t>
  </si>
  <si>
    <t>五台村</t>
  </si>
  <si>
    <t>湘西州龙山县C566线（下寨至上寨）2021年农村公路安全生命防护工程</t>
  </si>
  <si>
    <t>C566线</t>
  </si>
  <si>
    <t>洛塔社区</t>
  </si>
  <si>
    <t>湘西州龙山县C568线（小河至杀脚）2021年农村公路安全生命防护工程</t>
  </si>
  <si>
    <t>C568线</t>
  </si>
  <si>
    <t>民族村</t>
  </si>
  <si>
    <t>湘西州龙山县C583线（杜家坪至拉西湖）2021年农村公路安全生命防护工程</t>
  </si>
  <si>
    <t>C583线</t>
  </si>
  <si>
    <t>下比村</t>
  </si>
  <si>
    <t>湘西州龙山县C608线（连聂线）2021年农村公路安全生命防护工程</t>
  </si>
  <si>
    <t>C608线</t>
  </si>
  <si>
    <t>苗沟村</t>
  </si>
  <si>
    <t>湘西州龙山县C630线（苗沟至苗源）2021年农村公路安全生命防护工程</t>
  </si>
  <si>
    <t>C630线</t>
  </si>
  <si>
    <t>古丈县高峰镇李家洞至高望界（乡镇通三级）公路工程</t>
  </si>
  <si>
    <t>高峰镇</t>
  </si>
  <si>
    <t>高望界村</t>
  </si>
  <si>
    <t>X001</t>
  </si>
  <si>
    <t>李世桢</t>
  </si>
  <si>
    <t>古丈县洞坪至磨刀岩（洞坪至山枣段）旅游公路工程</t>
  </si>
  <si>
    <t>岩头寨镇</t>
  </si>
  <si>
    <t>洞坪村</t>
  </si>
  <si>
    <t>X057</t>
  </si>
  <si>
    <t>杜鹃花景区</t>
  </si>
  <si>
    <t>6</t>
  </si>
  <si>
    <t>古丈县坐龙峡景区通景路</t>
  </si>
  <si>
    <t>红石林镇</t>
  </si>
  <si>
    <t>坐龙峡村</t>
  </si>
  <si>
    <t>X025433126</t>
  </si>
  <si>
    <t>坐龙峡景区</t>
  </si>
  <si>
    <t>林场-学校</t>
  </si>
  <si>
    <t>向文</t>
  </si>
  <si>
    <t>猛虎洲村</t>
  </si>
  <si>
    <t>三岔路-猛虎洲</t>
  </si>
  <si>
    <t>刘家村</t>
  </si>
  <si>
    <t>岔路口-刘家</t>
  </si>
  <si>
    <t>枞树村</t>
  </si>
  <si>
    <t>Y028-象坪(水毁路段)</t>
  </si>
  <si>
    <t>米多村</t>
  </si>
  <si>
    <t>喜其哈-米多</t>
  </si>
  <si>
    <t>山枣村</t>
  </si>
  <si>
    <t>山枣村-山枣村</t>
  </si>
  <si>
    <t>白溪关村</t>
  </si>
  <si>
    <t>白溪村-白溪关电站</t>
  </si>
  <si>
    <t>河南-拉特包</t>
  </si>
  <si>
    <t>皮套五号-东阁</t>
  </si>
  <si>
    <t>白土坪-龙排溶</t>
  </si>
  <si>
    <t>淘金村</t>
  </si>
  <si>
    <t>淘金村村道</t>
  </si>
  <si>
    <t>石门寨村</t>
  </si>
  <si>
    <t>张家山坳口-石门寨</t>
  </si>
  <si>
    <t>沾潭村</t>
  </si>
  <si>
    <t>大亮坡-沾潭</t>
  </si>
  <si>
    <t>断龙-报吾烈</t>
  </si>
  <si>
    <t>古阳镇</t>
  </si>
  <si>
    <t>官坪至岩寨</t>
  </si>
  <si>
    <t>石碧村</t>
  </si>
  <si>
    <t>桥头-石碧</t>
  </si>
  <si>
    <t>会溪村</t>
  </si>
  <si>
    <t>枫香坡公路-五里坡</t>
  </si>
  <si>
    <t>高坳村</t>
  </si>
  <si>
    <t>十字路口-高坳</t>
  </si>
  <si>
    <t>柑子坪村</t>
  </si>
  <si>
    <t>柑子坪村-柑子坪村(城区)</t>
  </si>
  <si>
    <t>申报单位（盖章）：湘西自治州交通运输局</t>
  </si>
  <si>
    <t>填报单位：湘西自治州交通运输局</t>
  </si>
  <si>
    <t>吉首市</t>
  </si>
  <si>
    <t>泸溪县</t>
  </si>
  <si>
    <t>凤凰县</t>
  </si>
  <si>
    <t>古丈县</t>
  </si>
  <si>
    <t>花垣县</t>
  </si>
  <si>
    <t>保靖县</t>
  </si>
  <si>
    <t>永顺县</t>
  </si>
  <si>
    <t>龙山县</t>
  </si>
  <si>
    <t>全年任务目标（公里）</t>
  </si>
  <si>
    <t>实际完成（公里）</t>
  </si>
  <si>
    <t>州路农养〔2021〕38号</t>
  </si>
  <si>
    <t>州路农养〔2021〕39号</t>
  </si>
  <si>
    <t>州路农养〔2021〕42号</t>
  </si>
  <si>
    <t>州路农养〔2021〕36号</t>
  </si>
  <si>
    <t>吉首市司马河流域生态旅游公路（G352线至冷寨河）</t>
  </si>
  <si>
    <t>马颈坳镇</t>
  </si>
  <si>
    <t>隘口村</t>
  </si>
  <si>
    <t>Y019433101</t>
  </si>
  <si>
    <t>省级乡村旅游重点村隘口村，湘西黄金茶</t>
  </si>
  <si>
    <t>吉首市太平镇通三级公路</t>
  </si>
  <si>
    <t>太平镇</t>
  </si>
  <si>
    <t>太平村</t>
  </si>
  <si>
    <t>X078433101</t>
  </si>
  <si>
    <t>吉首市笔架山公路工程</t>
  </si>
  <si>
    <t>乾州街道</t>
  </si>
  <si>
    <t>Z019433101</t>
  </si>
  <si>
    <t>吉首市恰比河旅游公路（狮子庵至恰比）</t>
  </si>
  <si>
    <t>矮寨镇</t>
  </si>
  <si>
    <t>坪年村</t>
  </si>
  <si>
    <t>X077433101</t>
  </si>
  <si>
    <t>重要县乡道旅游公路</t>
  </si>
  <si>
    <t>吉首市城江旅游公路（三岔坪至勤丰）</t>
  </si>
  <si>
    <t>三岔坪村</t>
  </si>
  <si>
    <t>C020433101</t>
  </si>
  <si>
    <t>城江片区现代农业观光园</t>
  </si>
  <si>
    <t>峒河街道</t>
  </si>
  <si>
    <t>上老村</t>
  </si>
  <si>
    <t>十上线</t>
  </si>
  <si>
    <t>大庭村</t>
  </si>
  <si>
    <t>良留庭-大庭</t>
  </si>
  <si>
    <t>丹青镇</t>
  </si>
  <si>
    <t>烟竹村</t>
  </si>
  <si>
    <t>烂草坪-烟竹</t>
  </si>
  <si>
    <t>联团村</t>
  </si>
  <si>
    <t>大兴寨-联团</t>
  </si>
  <si>
    <t>河溪镇</t>
  </si>
  <si>
    <t>马鞍村</t>
  </si>
  <si>
    <t>马鞍-凉风坳</t>
  </si>
  <si>
    <t>石家冲街道</t>
  </si>
  <si>
    <t>张家村</t>
  </si>
  <si>
    <t>寨阳-张家</t>
  </si>
  <si>
    <t>阳孟村</t>
  </si>
  <si>
    <t>阳孟-209国道</t>
  </si>
  <si>
    <t>榔木坪村</t>
  </si>
  <si>
    <t>榔木坪-扯牙寨</t>
  </si>
  <si>
    <t>持久村</t>
  </si>
  <si>
    <t>接龙桥-持久</t>
  </si>
  <si>
    <t>渔溪村</t>
  </si>
  <si>
    <t>解放岩-渔溪</t>
  </si>
  <si>
    <t>檀木村</t>
  </si>
  <si>
    <t>新湾-檀木</t>
  </si>
  <si>
    <t>林木山村</t>
  </si>
  <si>
    <t>林木山-五组</t>
  </si>
  <si>
    <t>康营村</t>
  </si>
  <si>
    <t>康家坪-良章营</t>
  </si>
  <si>
    <t>深坳村</t>
  </si>
  <si>
    <t>四清桥-高坝</t>
  </si>
  <si>
    <t>曙光村</t>
  </si>
  <si>
    <t>塘坝冲-曙光</t>
  </si>
  <si>
    <t>已略乡</t>
  </si>
  <si>
    <t>联林村</t>
  </si>
  <si>
    <t>下卡口-地长</t>
  </si>
  <si>
    <t>楠木村</t>
  </si>
  <si>
    <t>黄莲溪-楠木</t>
  </si>
  <si>
    <t>楠木-铁岩</t>
  </si>
  <si>
    <t>司马村</t>
  </si>
  <si>
    <t>马头-司马村</t>
  </si>
  <si>
    <t>家庭村</t>
  </si>
  <si>
    <t>矮寨-家庭</t>
  </si>
  <si>
    <t>青溪村</t>
  </si>
  <si>
    <t>青溪-大溪</t>
  </si>
  <si>
    <t>庄稼村</t>
  </si>
  <si>
    <t>庄稼-鹅梨坡</t>
  </si>
  <si>
    <t>聚富坪村</t>
  </si>
  <si>
    <t>富坪口-聚富坪</t>
  </si>
  <si>
    <t>联团-米良</t>
  </si>
  <si>
    <t>石家冲</t>
  </si>
  <si>
    <t>岭上高村</t>
  </si>
  <si>
    <t>绕城线-岭上高</t>
  </si>
  <si>
    <t>C031433101</t>
  </si>
  <si>
    <t>C042433101</t>
  </si>
  <si>
    <t>C045433101</t>
  </si>
  <si>
    <t>C055433101</t>
  </si>
  <si>
    <t>C059433101</t>
  </si>
  <si>
    <t>C061433101</t>
  </si>
  <si>
    <t>C062433101</t>
  </si>
  <si>
    <t>C063433101</t>
  </si>
  <si>
    <t>C064433101</t>
  </si>
  <si>
    <t>C065433101</t>
  </si>
  <si>
    <t>C066433101</t>
  </si>
  <si>
    <t>C069433101</t>
  </si>
  <si>
    <t>C072433101</t>
  </si>
  <si>
    <t>C073433101</t>
  </si>
  <si>
    <t>C075433101</t>
  </si>
  <si>
    <t>C077433101</t>
  </si>
  <si>
    <t>C082433101</t>
  </si>
  <si>
    <t>C102433101</t>
  </si>
  <si>
    <t>C109433101</t>
  </si>
  <si>
    <t>C110433101</t>
  </si>
  <si>
    <t>C130433101</t>
  </si>
  <si>
    <t>C16A433101</t>
  </si>
  <si>
    <t>C304433101</t>
  </si>
  <si>
    <t>C306433101</t>
  </si>
  <si>
    <t>C810433126</t>
  </si>
  <si>
    <t>C242433126</t>
  </si>
  <si>
    <t>C153433126</t>
  </si>
  <si>
    <t>断龙山镇</t>
  </si>
  <si>
    <t>报吾烈</t>
  </si>
  <si>
    <t>C0H3433126</t>
  </si>
  <si>
    <t>河鹏村</t>
  </si>
  <si>
    <t>C138433126</t>
  </si>
  <si>
    <t>C103433126</t>
  </si>
  <si>
    <t>C066433126</t>
  </si>
  <si>
    <t>C775433126</t>
  </si>
  <si>
    <t>C776433126</t>
  </si>
  <si>
    <t>三岔路口-背龙</t>
  </si>
  <si>
    <t>C162433126</t>
  </si>
  <si>
    <t>铁马州村</t>
  </si>
  <si>
    <t>岔路口-铁马洲</t>
  </si>
  <si>
    <t>C111433126</t>
  </si>
  <si>
    <t>C407433126</t>
  </si>
  <si>
    <t>C403433126</t>
  </si>
  <si>
    <t>C057433126</t>
  </si>
  <si>
    <t>C243433126</t>
  </si>
  <si>
    <t>C317433126</t>
  </si>
  <si>
    <t>C770433126</t>
  </si>
  <si>
    <t>C05A433126</t>
  </si>
  <si>
    <t>C247433126</t>
  </si>
  <si>
    <t>C771433126</t>
  </si>
  <si>
    <t>C405433126</t>
  </si>
  <si>
    <t>州路农养〔2021〕35号</t>
  </si>
  <si>
    <t>松树坳至红桥</t>
  </si>
  <si>
    <t>小学线</t>
  </si>
  <si>
    <t>周家田至下石岭</t>
  </si>
  <si>
    <t>新桥至关冲</t>
  </si>
  <si>
    <t>冲木至公羊</t>
  </si>
  <si>
    <t>嗮牛线</t>
  </si>
  <si>
    <t>团鱼州至二郎坪</t>
  </si>
  <si>
    <t>东门口至彭总管</t>
  </si>
  <si>
    <t>叉道—下坪</t>
  </si>
  <si>
    <t>胡塘线</t>
  </si>
  <si>
    <t>竹山冲至企冲</t>
  </si>
  <si>
    <t>达岚至冲木</t>
  </si>
  <si>
    <t>祖坟山至中垅山</t>
  </si>
  <si>
    <t>坳上至黑竹坳</t>
  </si>
  <si>
    <t>半坡至白头溪</t>
  </si>
  <si>
    <t>水库至洞头寨</t>
  </si>
  <si>
    <t>枞坳至覃木阳</t>
  </si>
  <si>
    <t>石子坪至牛家</t>
  </si>
  <si>
    <t>中清线</t>
  </si>
  <si>
    <t>五洲线</t>
  </si>
  <si>
    <t>蛤蟆天至马入田</t>
  </si>
  <si>
    <t>红岩排至芭蕉坪</t>
  </si>
  <si>
    <t>三角潭至达村潭</t>
  </si>
  <si>
    <t>天桥至芒田村部</t>
  </si>
  <si>
    <t>岩门坳至岩门村</t>
  </si>
  <si>
    <t>松柏树坳至红桥</t>
  </si>
  <si>
    <t>C025433101</t>
  </si>
  <si>
    <t>小岸坪村</t>
  </si>
  <si>
    <t>周家寨村</t>
  </si>
  <si>
    <t>祖坟山村</t>
  </si>
  <si>
    <t>塘冲村</t>
  </si>
  <si>
    <t>新桥村</t>
  </si>
  <si>
    <t>达岚社区</t>
  </si>
  <si>
    <t>多落坪村</t>
  </si>
  <si>
    <t>牛场村</t>
  </si>
  <si>
    <t>良家潭村</t>
  </si>
  <si>
    <t>彭总管村</t>
  </si>
  <si>
    <t>李岩村</t>
  </si>
  <si>
    <t>岩门村</t>
  </si>
  <si>
    <t>黑竹坳村</t>
  </si>
  <si>
    <t>白头溪村</t>
  </si>
  <si>
    <t>洞头寨村</t>
  </si>
  <si>
    <t>覃木阳村</t>
  </si>
  <si>
    <t>榔木溪村</t>
  </si>
  <si>
    <t>中塘村</t>
  </si>
  <si>
    <t>五里州</t>
  </si>
  <si>
    <t>马入田村</t>
  </si>
  <si>
    <t>红岩排村</t>
  </si>
  <si>
    <t>三角潭村</t>
  </si>
  <si>
    <t>芒田村</t>
  </si>
  <si>
    <t>岩门溪村</t>
  </si>
  <si>
    <t>杨珊</t>
  </si>
  <si>
    <t>杨珊</t>
  </si>
  <si>
    <t>吉首市</t>
  </si>
  <si>
    <t>杨珊</t>
  </si>
  <si>
    <t>吉首市</t>
  </si>
  <si>
    <t>吉首市</t>
  </si>
  <si>
    <t>吉首市</t>
  </si>
  <si>
    <t>吉首市</t>
  </si>
  <si>
    <t>吉首市</t>
  </si>
  <si>
    <t>杨珊</t>
  </si>
  <si>
    <t>吉首市</t>
  </si>
  <si>
    <t>杨珊</t>
  </si>
  <si>
    <t>红桥村</t>
  </si>
  <si>
    <t>C094433122</t>
  </si>
  <si>
    <t>小坡流</t>
  </si>
  <si>
    <t>洞口电站至小坡流</t>
  </si>
  <si>
    <t>C031433122</t>
  </si>
  <si>
    <t>C303433122</t>
  </si>
  <si>
    <t>兰村桥至屯里</t>
  </si>
  <si>
    <t>祖坟山村</t>
  </si>
  <si>
    <t>祖坟山至黑冲</t>
  </si>
  <si>
    <t>C122433122</t>
  </si>
  <si>
    <t>新桥至关冲</t>
  </si>
  <si>
    <t>猫儿岩至四路溪</t>
  </si>
  <si>
    <t>C411433122</t>
  </si>
  <si>
    <t>向仲川</t>
  </si>
  <si>
    <t>岩门古堡景区</t>
  </si>
  <si>
    <t>X083433122</t>
  </si>
  <si>
    <t>向晖鹏</t>
  </si>
  <si>
    <t>吉首市</t>
  </si>
  <si>
    <t>吉首市</t>
  </si>
  <si>
    <t>填报人:肖庆功                       联系电话:13487419129</t>
  </si>
  <si>
    <t>填报人:肖庆功                       联系电话:13487419129</t>
  </si>
  <si>
    <t>古丈县</t>
  </si>
  <si>
    <t>单位负责人：龙生贵</t>
  </si>
  <si>
    <t>填报单位:湘西自治州交通运输局</t>
  </si>
  <si>
    <t>完成里程百分比（%）</t>
  </si>
  <si>
    <t>古丈县</t>
  </si>
  <si>
    <t>填报单位:湘西自治州交通运输局</t>
  </si>
  <si>
    <t>湘西自治州交通运输局</t>
  </si>
  <si>
    <t>投资    (万元)</t>
  </si>
  <si>
    <t>胡劲松</t>
  </si>
  <si>
    <t>胡劲松</t>
  </si>
  <si>
    <t>胡劲松</t>
  </si>
  <si>
    <t xml:space="preserve">联系人：肖庆功     </t>
  </si>
  <si>
    <t>联系电话：13487419129</t>
  </si>
  <si>
    <r>
      <t>联系电话:</t>
    </r>
    <r>
      <rPr>
        <sz val="10"/>
        <rFont val="宋体"/>
        <family val="0"/>
      </rPr>
      <t>13487419129</t>
    </r>
  </si>
  <si>
    <r>
      <t>填报时间:2021年12月16</t>
    </r>
    <r>
      <rPr>
        <sz val="10"/>
        <rFont val="宋体"/>
        <family val="0"/>
      </rPr>
      <t>日</t>
    </r>
  </si>
  <si>
    <r>
      <t>申报时间：2021年12月16</t>
    </r>
    <r>
      <rPr>
        <sz val="10"/>
        <rFont val="宋体"/>
        <family val="0"/>
      </rPr>
      <t>日</t>
    </r>
  </si>
  <si>
    <t>单位负责人：龙生贵</t>
  </si>
  <si>
    <t>填报人：肖庆功</t>
  </si>
  <si>
    <t>联系电话：13487419129</t>
  </si>
  <si>
    <t>填报日期:2021 年 12 月 16 日</t>
  </si>
  <si>
    <t>填报日期:2021年 12 月 16 日</t>
  </si>
  <si>
    <t>湘西州合计</t>
  </si>
  <si>
    <t>建设农村公路安防设施</t>
  </si>
  <si>
    <t>农村公路（乡乡通三级路、旅游路、资源路、产业路）提质改造</t>
  </si>
  <si>
    <t>自检合格，同意申报。</t>
  </si>
  <si>
    <t>已在政府、州交通局网站公示，无异议。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</si>
</sst>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0_ "/>
    <numFmt numFmtId="180" formatCode="0.0000_ "/>
    <numFmt numFmtId="181" formatCode="0.00_);[Red]\(0.00\)"/>
    <numFmt numFmtId="182" formatCode="0.00;[Red]0.00"/>
    <numFmt numFmtId="183" formatCode="0.000"/>
    <numFmt numFmtId="184" formatCode="#.000"/>
    <numFmt numFmtId="185" formatCode="#.00"/>
    <numFmt numFmtId="186" formatCode="#.0"/>
    <numFmt numFmtId="187" formatCode="0.0"/>
    <numFmt numFmtId="188" formatCode="#"/>
    <numFmt numFmtId="189" formatCode="0;[Red]0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.0000"/>
    <numFmt numFmtId="195" formatCode="yyyy\-mm\-dd"/>
    <numFmt numFmtId="196" formatCode="0.0000"/>
    <numFmt numFmtId="197" formatCode="0;_찀"/>
    <numFmt numFmtId="198" formatCode="0.00000_ "/>
    <numFmt numFmtId="199" formatCode="0.0;_찀"/>
    <numFmt numFmtId="200" formatCode="0.00;_찀"/>
    <numFmt numFmtId="201" formatCode="#,##0.0"/>
    <numFmt numFmtId="202" formatCode="0.000000000000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i/>
      <sz val="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2"/>
      <color rgb="FF006100"/>
      <name val="宋体"/>
      <family val="0"/>
    </font>
    <font>
      <b/>
      <sz val="12"/>
      <color rgb="FFFA7D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9"/>
      <name val="Calibri"/>
      <family val="0"/>
    </font>
    <font>
      <i/>
      <sz val="9"/>
      <name val="Calibri"/>
      <family val="0"/>
    </font>
    <font>
      <b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13" fillId="22" borderId="6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1" borderId="8" applyNumberFormat="0" applyAlignment="0" applyProtection="0"/>
    <xf numFmtId="0" fontId="42" fillId="29" borderId="5" applyNumberFormat="0" applyAlignment="0" applyProtection="0"/>
    <xf numFmtId="0" fontId="14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2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45" applyFont="1" applyBorder="1" applyAlignment="1">
      <alignment horizontal="center" vertical="center" wrapText="1"/>
      <protection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45" applyFont="1" applyFill="1" applyBorder="1" applyAlignment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31" borderId="10" xfId="45" applyFont="1" applyFill="1" applyBorder="1" applyAlignment="1">
      <alignment horizontal="center" vertical="center" wrapText="1"/>
      <protection/>
    </xf>
    <xf numFmtId="0" fontId="46" fillId="31" borderId="10" xfId="45" applyFont="1" applyFill="1" applyBorder="1" applyAlignment="1">
      <alignment horizontal="center" vertical="center"/>
      <protection/>
    </xf>
    <xf numFmtId="49" fontId="46" fillId="31" borderId="10" xfId="45" applyNumberFormat="1" applyFont="1" applyFill="1" applyBorder="1" applyAlignment="1">
      <alignment horizontal="center" vertical="center" wrapText="1"/>
      <protection/>
    </xf>
    <xf numFmtId="0" fontId="46" fillId="31" borderId="0" xfId="0" applyFont="1" applyFill="1" applyAlignment="1">
      <alignment vertical="center"/>
    </xf>
    <xf numFmtId="0" fontId="46" fillId="31" borderId="0" xfId="0" applyFont="1" applyFill="1" applyAlignment="1">
      <alignment vertical="center" wrapText="1"/>
    </xf>
    <xf numFmtId="0" fontId="46" fillId="31" borderId="10" xfId="0" applyFont="1" applyFill="1" applyBorder="1" applyAlignment="1">
      <alignment horizontal="center" vertical="center" wrapText="1"/>
    </xf>
    <xf numFmtId="179" fontId="46" fillId="31" borderId="10" xfId="0" applyNumberFormat="1" applyFont="1" applyFill="1" applyBorder="1" applyAlignment="1">
      <alignment horizontal="center" vertical="center"/>
    </xf>
    <xf numFmtId="179" fontId="46" fillId="31" borderId="10" xfId="45" applyNumberFormat="1" applyFont="1" applyFill="1" applyBorder="1" applyAlignment="1">
      <alignment horizontal="center" vertical="center"/>
      <protection/>
    </xf>
    <xf numFmtId="182" fontId="46" fillId="31" borderId="10" xfId="0" applyNumberFormat="1" applyFont="1" applyFill="1" applyBorder="1" applyAlignment="1">
      <alignment horizontal="center" vertical="center"/>
    </xf>
    <xf numFmtId="178" fontId="46" fillId="31" borderId="10" xfId="45" applyNumberFormat="1" applyFont="1" applyFill="1" applyBorder="1" applyAlignment="1">
      <alignment horizontal="center" vertical="center" wrapText="1"/>
      <protection/>
    </xf>
    <xf numFmtId="179" fontId="46" fillId="31" borderId="10" xfId="45" applyNumberFormat="1" applyFont="1" applyFill="1" applyBorder="1" applyAlignment="1">
      <alignment horizontal="center" vertical="center" wrapText="1"/>
      <protection/>
    </xf>
    <xf numFmtId="0" fontId="46" fillId="31" borderId="13" xfId="0" applyFont="1" applyFill="1" applyBorder="1" applyAlignment="1">
      <alignment horizontal="center" vertical="center"/>
    </xf>
    <xf numFmtId="177" fontId="46" fillId="31" borderId="14" xfId="0" applyNumberFormat="1" applyFont="1" applyFill="1" applyBorder="1" applyAlignment="1">
      <alignment horizontal="center" vertical="center"/>
    </xf>
    <xf numFmtId="0" fontId="46" fillId="31" borderId="15" xfId="45" applyFont="1" applyFill="1" applyBorder="1" applyAlignment="1">
      <alignment horizontal="center" vertical="center"/>
      <protection/>
    </xf>
    <xf numFmtId="0" fontId="46" fillId="31" borderId="0" xfId="0" applyFont="1" applyFill="1" applyBorder="1" applyAlignment="1">
      <alignment vertical="center"/>
    </xf>
    <xf numFmtId="0" fontId="46" fillId="31" borderId="10" xfId="45" applyFont="1" applyFill="1" applyBorder="1" applyAlignment="1" applyProtection="1">
      <alignment horizontal="center" vertical="center" wrapText="1"/>
      <protection/>
    </xf>
    <xf numFmtId="0" fontId="47" fillId="31" borderId="10" xfId="45" applyFont="1" applyFill="1" applyBorder="1" applyAlignment="1" applyProtection="1">
      <alignment horizontal="center" vertical="center" wrapText="1"/>
      <protection/>
    </xf>
    <xf numFmtId="0" fontId="47" fillId="31" borderId="10" xfId="45" applyFont="1" applyFill="1" applyBorder="1" applyAlignment="1">
      <alignment horizontal="center" vertical="center"/>
      <protection/>
    </xf>
    <xf numFmtId="0" fontId="46" fillId="31" borderId="14" xfId="0" applyFont="1" applyFill="1" applyBorder="1" applyAlignment="1">
      <alignment horizontal="center" vertical="center"/>
    </xf>
    <xf numFmtId="0" fontId="46" fillId="31" borderId="15" xfId="0" applyFont="1" applyFill="1" applyBorder="1" applyAlignment="1">
      <alignment horizontal="center" vertical="center" wrapText="1"/>
    </xf>
    <xf numFmtId="177" fontId="46" fillId="31" borderId="10" xfId="45" applyNumberFormat="1" applyFont="1" applyFill="1" applyBorder="1" applyAlignment="1">
      <alignment horizontal="center" vertical="center"/>
      <protection/>
    </xf>
    <xf numFmtId="0" fontId="46" fillId="31" borderId="15" xfId="0" applyFont="1" applyFill="1" applyBorder="1" applyAlignment="1">
      <alignment horizontal="center" vertical="center"/>
    </xf>
    <xf numFmtId="0" fontId="46" fillId="31" borderId="16" xfId="0" applyFont="1" applyFill="1" applyBorder="1" applyAlignment="1">
      <alignment horizontal="center" vertical="center"/>
    </xf>
    <xf numFmtId="0" fontId="46" fillId="31" borderId="17" xfId="0" applyFont="1" applyFill="1" applyBorder="1" applyAlignment="1">
      <alignment horizontal="center" vertical="center" wrapText="1"/>
    </xf>
    <xf numFmtId="178" fontId="46" fillId="31" borderId="17" xfId="0" applyNumberFormat="1" applyFont="1" applyFill="1" applyBorder="1" applyAlignment="1">
      <alignment horizontal="center" vertical="center" wrapText="1"/>
    </xf>
    <xf numFmtId="182" fontId="46" fillId="31" borderId="17" xfId="0" applyNumberFormat="1" applyFont="1" applyFill="1" applyBorder="1" applyAlignment="1">
      <alignment horizontal="center" vertical="center"/>
    </xf>
    <xf numFmtId="182" fontId="46" fillId="31" borderId="17" xfId="0" applyNumberFormat="1" applyFont="1" applyFill="1" applyBorder="1" applyAlignment="1">
      <alignment horizontal="center" vertical="center" wrapText="1"/>
    </xf>
    <xf numFmtId="0" fontId="46" fillId="31" borderId="17" xfId="0" applyFont="1" applyFill="1" applyBorder="1" applyAlignment="1">
      <alignment horizontal="center" vertical="center"/>
    </xf>
    <xf numFmtId="0" fontId="46" fillId="31" borderId="18" xfId="0" applyFont="1" applyFill="1" applyBorder="1" applyAlignment="1">
      <alignment horizontal="center" vertical="center"/>
    </xf>
    <xf numFmtId="0" fontId="46" fillId="31" borderId="0" xfId="0" applyFont="1" applyFill="1" applyAlignment="1">
      <alignment horizontal="center" vertical="center"/>
    </xf>
    <xf numFmtId="182" fontId="46" fillId="31" borderId="0" xfId="0" applyNumberFormat="1" applyFont="1" applyFill="1" applyAlignment="1">
      <alignment horizontal="center" vertical="center"/>
    </xf>
    <xf numFmtId="0" fontId="46" fillId="31" borderId="0" xfId="0" applyFont="1" applyFill="1" applyBorder="1" applyAlignment="1">
      <alignment horizontal="center" vertical="center"/>
    </xf>
    <xf numFmtId="182" fontId="46" fillId="31" borderId="0" xfId="0" applyNumberFormat="1" applyFont="1" applyFill="1" applyBorder="1" applyAlignment="1">
      <alignment horizontal="center" vertical="center"/>
    </xf>
    <xf numFmtId="182" fontId="46" fillId="31" borderId="0" xfId="0" applyNumberFormat="1" applyFont="1" applyFill="1" applyAlignment="1">
      <alignment vertical="center"/>
    </xf>
    <xf numFmtId="0" fontId="46" fillId="31" borderId="0" xfId="0" applyFont="1" applyFill="1" applyAlignment="1">
      <alignment horizontal="center" vertical="center" wrapText="1"/>
    </xf>
    <xf numFmtId="179" fontId="46" fillId="31" borderId="15" xfId="0" applyNumberFormat="1" applyFont="1" applyFill="1" applyBorder="1" applyAlignment="1">
      <alignment horizontal="center" vertical="center"/>
    </xf>
    <xf numFmtId="3" fontId="46" fillId="31" borderId="19" xfId="45" applyNumberFormat="1" applyFont="1" applyFill="1" applyBorder="1" applyAlignment="1">
      <alignment horizontal="center" vertical="center" wrapText="1" shrinkToFit="1"/>
      <protection/>
    </xf>
    <xf numFmtId="0" fontId="1" fillId="31" borderId="0" xfId="0" applyFont="1" applyFill="1" applyBorder="1" applyAlignment="1">
      <alignment horizontal="center" vertical="center"/>
    </xf>
    <xf numFmtId="0" fontId="1" fillId="31" borderId="15" xfId="48" applyNumberFormat="1" applyFont="1" applyFill="1" applyBorder="1" applyAlignment="1" applyProtection="1">
      <alignment horizontal="center" vertical="center" wrapText="1"/>
      <protection/>
    </xf>
    <xf numFmtId="0" fontId="1" fillId="31" borderId="10" xfId="48" applyNumberFormat="1" applyFont="1" applyFill="1" applyBorder="1" applyAlignment="1" applyProtection="1">
      <alignment horizontal="center" vertical="center" wrapText="1"/>
      <protection/>
    </xf>
    <xf numFmtId="0" fontId="1" fillId="31" borderId="10" xfId="0" applyFont="1" applyFill="1" applyBorder="1" applyAlignment="1">
      <alignment horizontal="center" vertical="center" wrapText="1"/>
    </xf>
    <xf numFmtId="0" fontId="46" fillId="31" borderId="10" xfId="0" applyFont="1" applyFill="1" applyBorder="1" applyAlignment="1">
      <alignment horizontal="center" vertical="center"/>
    </xf>
    <xf numFmtId="177" fontId="46" fillId="31" borderId="10" xfId="0" applyNumberFormat="1" applyFont="1" applyFill="1" applyBorder="1" applyAlignment="1">
      <alignment horizontal="center" vertical="center" wrapText="1"/>
    </xf>
    <xf numFmtId="0" fontId="46" fillId="31" borderId="20" xfId="0" applyFont="1" applyFill="1" applyBorder="1" applyAlignment="1">
      <alignment horizontal="center" vertical="center" wrapText="1"/>
    </xf>
    <xf numFmtId="0" fontId="46" fillId="31" borderId="20" xfId="0" applyFont="1" applyFill="1" applyBorder="1" applyAlignment="1">
      <alignment horizontal="center" vertical="center"/>
    </xf>
    <xf numFmtId="0" fontId="46" fillId="31" borderId="10" xfId="46" applyFont="1" applyFill="1" applyBorder="1" applyAlignment="1">
      <alignment horizontal="center" vertical="center"/>
      <protection/>
    </xf>
    <xf numFmtId="0" fontId="6" fillId="31" borderId="10" xfId="47" applyFont="1" applyFill="1" applyBorder="1" applyAlignment="1">
      <alignment horizontal="center" vertical="center" wrapText="1"/>
      <protection/>
    </xf>
    <xf numFmtId="0" fontId="3" fillId="31" borderId="10" xfId="47" applyFont="1" applyFill="1" applyBorder="1" applyAlignment="1">
      <alignment horizontal="center" vertical="center"/>
      <protection/>
    </xf>
    <xf numFmtId="0" fontId="3" fillId="31" borderId="10" xfId="47" applyFont="1" applyFill="1" applyBorder="1" applyAlignment="1">
      <alignment horizontal="center" vertical="center" wrapText="1"/>
      <protection/>
    </xf>
    <xf numFmtId="177" fontId="46" fillId="31" borderId="10" xfId="0" applyNumberFormat="1" applyFont="1" applyFill="1" applyBorder="1" applyAlignment="1">
      <alignment horizontal="center" vertical="center"/>
    </xf>
    <xf numFmtId="0" fontId="46" fillId="31" borderId="10" xfId="47" applyFont="1" applyFill="1" applyBorder="1" applyAlignment="1">
      <alignment horizontal="center" vertical="center" wrapText="1"/>
      <protection/>
    </xf>
    <xf numFmtId="49" fontId="46" fillId="31" borderId="19" xfId="0" applyNumberFormat="1" applyFont="1" applyFill="1" applyBorder="1" applyAlignment="1">
      <alignment horizontal="center" vertical="center" wrapText="1" shrinkToFit="1"/>
    </xf>
    <xf numFmtId="0" fontId="46" fillId="31" borderId="0" xfId="0" applyFont="1" applyFill="1" applyBorder="1" applyAlignment="1">
      <alignment horizontal="center" vertical="center" wrapText="1"/>
    </xf>
    <xf numFmtId="182" fontId="46" fillId="31" borderId="10" xfId="45" applyNumberFormat="1" applyFont="1" applyFill="1" applyBorder="1" applyAlignment="1">
      <alignment horizontal="center" vertical="center" wrapText="1"/>
      <protection/>
    </xf>
    <xf numFmtId="189" fontId="46" fillId="31" borderId="10" xfId="45" applyNumberFormat="1" applyFont="1" applyFill="1" applyBorder="1" applyAlignment="1">
      <alignment horizontal="center" vertical="center"/>
      <protection/>
    </xf>
    <xf numFmtId="0" fontId="46" fillId="31" borderId="13" xfId="45" applyFont="1" applyFill="1" applyBorder="1" applyAlignment="1">
      <alignment horizontal="center" vertical="center"/>
      <protection/>
    </xf>
    <xf numFmtId="0" fontId="46" fillId="31" borderId="21" xfId="0" applyFont="1" applyFill="1" applyBorder="1" applyAlignment="1">
      <alignment horizontal="center" vertical="center"/>
    </xf>
    <xf numFmtId="182" fontId="46" fillId="31" borderId="10" xfId="45" applyNumberFormat="1" applyFont="1" applyFill="1" applyBorder="1" applyAlignment="1">
      <alignment horizontal="center" vertical="center"/>
      <protection/>
    </xf>
    <xf numFmtId="0" fontId="46" fillId="31" borderId="22" xfId="0" applyFont="1" applyFill="1" applyBorder="1" applyAlignment="1">
      <alignment horizontal="center" vertical="center" wrapText="1"/>
    </xf>
    <xf numFmtId="182" fontId="46" fillId="31" borderId="15" xfId="0" applyNumberFormat="1" applyFont="1" applyFill="1" applyBorder="1" applyAlignment="1">
      <alignment horizontal="center" vertical="center" wrapText="1"/>
    </xf>
    <xf numFmtId="182" fontId="46" fillId="31" borderId="15" xfId="0" applyNumberFormat="1" applyFont="1" applyFill="1" applyBorder="1" applyAlignment="1">
      <alignment horizontal="center" vertical="center"/>
    </xf>
    <xf numFmtId="0" fontId="15" fillId="31" borderId="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45" applyFont="1" applyBorder="1" applyAlignment="1">
      <alignment horizontal="center" vertical="center"/>
      <protection/>
    </xf>
    <xf numFmtId="0" fontId="48" fillId="0" borderId="20" xfId="45" applyFont="1" applyBorder="1" applyAlignment="1">
      <alignment horizontal="center" vertical="center"/>
      <protection/>
    </xf>
    <xf numFmtId="9" fontId="45" fillId="0" borderId="13" xfId="0" applyNumberFormat="1" applyFont="1" applyBorder="1" applyAlignment="1">
      <alignment horizontal="center" vertical="center"/>
    </xf>
    <xf numFmtId="10" fontId="45" fillId="0" borderId="10" xfId="0" applyNumberFormat="1" applyFont="1" applyBorder="1" applyAlignment="1">
      <alignment horizontal="center" vertical="center"/>
    </xf>
    <xf numFmtId="10" fontId="45" fillId="0" borderId="10" xfId="45" applyNumberFormat="1" applyFont="1" applyBorder="1" applyAlignment="1">
      <alignment horizontal="center" vertical="center"/>
      <protection/>
    </xf>
    <xf numFmtId="0" fontId="45" fillId="0" borderId="0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Alignment="1">
      <alignment/>
    </xf>
    <xf numFmtId="179" fontId="46" fillId="31" borderId="13" xfId="0" applyNumberFormat="1" applyFont="1" applyFill="1" applyBorder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center" vertical="center"/>
    </xf>
    <xf numFmtId="178" fontId="45" fillId="0" borderId="10" xfId="45" applyNumberFormat="1" applyFont="1" applyBorder="1" applyAlignment="1">
      <alignment horizontal="center" vertical="center"/>
      <protection/>
    </xf>
    <xf numFmtId="177" fontId="45" fillId="0" borderId="23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/>
    </xf>
    <xf numFmtId="177" fontId="45" fillId="0" borderId="10" xfId="33" applyNumberFormat="1" applyFont="1" applyBorder="1" applyAlignment="1">
      <alignment horizontal="center" vertical="center"/>
    </xf>
    <xf numFmtId="177" fontId="45" fillId="0" borderId="10" xfId="45" applyNumberFormat="1" applyFont="1" applyBorder="1" applyAlignment="1">
      <alignment horizontal="center" vertical="center"/>
      <protection/>
    </xf>
    <xf numFmtId="177" fontId="45" fillId="31" borderId="10" xfId="0" applyNumberFormat="1" applyFont="1" applyFill="1" applyBorder="1" applyAlignment="1">
      <alignment horizontal="center" vertical="center"/>
    </xf>
    <xf numFmtId="177" fontId="45" fillId="31" borderId="10" xfId="34" applyNumberFormat="1" applyFont="1" applyFill="1" applyBorder="1" applyAlignment="1">
      <alignment horizontal="center" vertical="center"/>
    </xf>
    <xf numFmtId="179" fontId="45" fillId="0" borderId="10" xfId="45" applyNumberFormat="1" applyFont="1" applyBorder="1" applyAlignment="1">
      <alignment horizontal="center" vertical="center"/>
      <protection/>
    </xf>
    <xf numFmtId="177" fontId="45" fillId="0" borderId="17" xfId="0" applyNumberFormat="1" applyFont="1" applyBorder="1" applyAlignment="1">
      <alignment horizontal="center" vertical="center"/>
    </xf>
    <xf numFmtId="178" fontId="45" fillId="0" borderId="17" xfId="0" applyNumberFormat="1" applyFont="1" applyBorder="1" applyAlignment="1">
      <alignment horizontal="center" vertical="center"/>
    </xf>
    <xf numFmtId="0" fontId="0" fillId="31" borderId="0" xfId="0" applyFont="1" applyFill="1" applyAlignment="1">
      <alignment vertical="center"/>
    </xf>
    <xf numFmtId="0" fontId="0" fillId="31" borderId="0" xfId="0" applyFont="1" applyFill="1" applyAlignment="1">
      <alignment vertical="center" wrapText="1"/>
    </xf>
    <xf numFmtId="0" fontId="3" fillId="31" borderId="0" xfId="0" applyFont="1" applyFill="1" applyAlignment="1">
      <alignment horizontal="left" vertical="center"/>
    </xf>
    <xf numFmtId="182" fontId="0" fillId="31" borderId="0" xfId="0" applyNumberFormat="1" applyFont="1" applyFill="1" applyAlignment="1">
      <alignment horizontal="center" vertical="center"/>
    </xf>
    <xf numFmtId="0" fontId="6" fillId="31" borderId="0" xfId="0" applyFont="1" applyFill="1" applyAlignment="1">
      <alignment vertical="center"/>
    </xf>
    <xf numFmtId="0" fontId="17" fillId="31" borderId="0" xfId="0" applyFont="1" applyFill="1" applyBorder="1" applyAlignment="1">
      <alignment horizontal="center" vertical="center"/>
    </xf>
    <xf numFmtId="0" fontId="15" fillId="31" borderId="0" xfId="0" applyFont="1" applyFill="1" applyBorder="1" applyAlignment="1">
      <alignment horizontal="center" vertical="center" wrapText="1"/>
    </xf>
    <xf numFmtId="182" fontId="15" fillId="31" borderId="0" xfId="0" applyNumberFormat="1" applyFont="1" applyFill="1" applyBorder="1" applyAlignment="1">
      <alignment horizontal="center" vertical="center"/>
    </xf>
    <xf numFmtId="0" fontId="3" fillId="31" borderId="0" xfId="0" applyFont="1" applyFill="1" applyAlignment="1">
      <alignment vertical="center"/>
    </xf>
    <xf numFmtId="0" fontId="0" fillId="31" borderId="20" xfId="48" applyNumberFormat="1" applyFont="1" applyFill="1" applyBorder="1" applyAlignment="1" applyProtection="1">
      <alignment horizontal="center" vertical="center" wrapText="1"/>
      <protection/>
    </xf>
    <xf numFmtId="0" fontId="0" fillId="31" borderId="24" xfId="48" applyNumberFormat="1" applyFont="1" applyFill="1" applyBorder="1" applyAlignment="1" applyProtection="1">
      <alignment horizontal="center" vertical="center" wrapText="1"/>
      <protection/>
    </xf>
    <xf numFmtId="0" fontId="0" fillId="31" borderId="0" xfId="48" applyNumberFormat="1" applyFont="1" applyFill="1" applyBorder="1" applyAlignment="1" applyProtection="1">
      <alignment horizontal="center" vertical="center" wrapText="1"/>
      <protection/>
    </xf>
    <xf numFmtId="182" fontId="0" fillId="31" borderId="20" xfId="48" applyNumberFormat="1" applyFont="1" applyFill="1" applyBorder="1" applyAlignment="1" applyProtection="1">
      <alignment horizontal="center" vertical="center" wrapText="1"/>
      <protection/>
    </xf>
    <xf numFmtId="0" fontId="0" fillId="31" borderId="0" xfId="0" applyFont="1" applyFill="1" applyBorder="1" applyAlignment="1">
      <alignment vertical="center"/>
    </xf>
    <xf numFmtId="0" fontId="0" fillId="31" borderId="0" xfId="0" applyFont="1" applyFill="1" applyAlignment="1">
      <alignment horizontal="center" vertical="center"/>
    </xf>
    <xf numFmtId="200" fontId="46" fillId="31" borderId="10" xfId="0" applyNumberFormat="1" applyFont="1" applyFill="1" applyBorder="1" applyAlignment="1">
      <alignment horizontal="center" vertical="center"/>
    </xf>
    <xf numFmtId="200" fontId="46" fillId="31" borderId="10" xfId="45" applyNumberFormat="1" applyFont="1" applyFill="1" applyBorder="1" applyAlignment="1">
      <alignment horizontal="center" vertical="center" wrapText="1"/>
      <protection/>
    </xf>
    <xf numFmtId="200" fontId="46" fillId="31" borderId="19" xfId="45" applyNumberFormat="1" applyFont="1" applyFill="1" applyBorder="1" applyAlignment="1">
      <alignment horizontal="center" vertical="center" wrapText="1" shrinkToFit="1"/>
      <protection/>
    </xf>
    <xf numFmtId="182" fontId="46" fillId="31" borderId="13" xfId="45" applyNumberFormat="1" applyFont="1" applyFill="1" applyBorder="1" applyAlignment="1">
      <alignment horizontal="center" vertical="center" wrapText="1"/>
      <protection/>
    </xf>
    <xf numFmtId="3" fontId="46" fillId="31" borderId="10" xfId="0" applyNumberFormat="1" applyFont="1" applyFill="1" applyBorder="1" applyAlignment="1">
      <alignment horizontal="center" vertical="center"/>
    </xf>
    <xf numFmtId="4" fontId="46" fillId="31" borderId="19" xfId="45" applyNumberFormat="1" applyFont="1" applyFill="1" applyBorder="1" applyAlignment="1">
      <alignment horizontal="center" vertical="center" wrapText="1" shrinkToFit="1"/>
      <protection/>
    </xf>
    <xf numFmtId="4" fontId="46" fillId="31" borderId="25" xfId="45" applyNumberFormat="1" applyFont="1" applyFill="1" applyBorder="1" applyAlignment="1">
      <alignment horizontal="center" vertical="center" wrapText="1" shrinkToFit="1"/>
      <protection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6" fillId="31" borderId="26" xfId="0" applyFont="1" applyFill="1" applyBorder="1" applyAlignment="1">
      <alignment horizontal="center" vertical="center"/>
    </xf>
    <xf numFmtId="200" fontId="46" fillId="31" borderId="15" xfId="45" applyNumberFormat="1" applyFont="1" applyFill="1" applyBorder="1" applyAlignment="1">
      <alignment horizontal="center" vertical="center" wrapText="1"/>
      <protection/>
    </xf>
    <xf numFmtId="200" fontId="46" fillId="31" borderId="15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31" borderId="10" xfId="47" applyFont="1" applyFill="1" applyBorder="1" applyAlignment="1">
      <alignment horizontal="center" vertical="center"/>
      <protection/>
    </xf>
    <xf numFmtId="0" fontId="0" fillId="31" borderId="13" xfId="47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179" fontId="46" fillId="31" borderId="10" xfId="0" applyNumberFormat="1" applyFont="1" applyFill="1" applyBorder="1" applyAlignment="1">
      <alignment horizontal="center" vertical="center" wrapText="1"/>
    </xf>
    <xf numFmtId="0" fontId="46" fillId="31" borderId="10" xfId="43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44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6" fontId="43" fillId="0" borderId="10" xfId="45" applyNumberFormat="1" applyFont="1" applyBorder="1" applyAlignment="1">
      <alignment horizontal="center" vertical="center" wrapText="1"/>
      <protection/>
    </xf>
    <xf numFmtId="176" fontId="43" fillId="0" borderId="10" xfId="45" applyNumberFormat="1" applyFont="1" applyFill="1" applyBorder="1" applyAlignment="1">
      <alignment horizontal="center" vertical="center" wrapText="1"/>
      <protection/>
    </xf>
    <xf numFmtId="0" fontId="43" fillId="0" borderId="15" xfId="0" applyFont="1" applyBorder="1" applyAlignment="1">
      <alignment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/>
    </xf>
    <xf numFmtId="0" fontId="45" fillId="0" borderId="26" xfId="0" applyFont="1" applyBorder="1" applyAlignment="1">
      <alignment horizontal="left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8" fillId="31" borderId="3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1" fillId="31" borderId="10" xfId="48" applyNumberFormat="1" applyFont="1" applyFill="1" applyBorder="1" applyAlignment="1" applyProtection="1">
      <alignment horizontal="center" vertical="center" wrapText="1"/>
      <protection/>
    </xf>
    <xf numFmtId="0" fontId="1" fillId="31" borderId="14" xfId="48" applyNumberFormat="1" applyFont="1" applyFill="1" applyBorder="1" applyAlignment="1" applyProtection="1">
      <alignment horizontal="center" vertical="center" wrapText="1"/>
      <protection/>
    </xf>
    <xf numFmtId="0" fontId="1" fillId="31" borderId="11" xfId="48" applyNumberFormat="1" applyFont="1" applyFill="1" applyBorder="1" applyAlignment="1" applyProtection="1">
      <alignment horizontal="center" vertical="center" wrapText="1"/>
      <protection/>
    </xf>
    <xf numFmtId="0" fontId="1" fillId="31" borderId="35" xfId="0" applyFont="1" applyFill="1" applyBorder="1" applyAlignment="1">
      <alignment horizontal="center" vertical="center"/>
    </xf>
    <xf numFmtId="0" fontId="1" fillId="31" borderId="13" xfId="0" applyFont="1" applyFill="1" applyBorder="1" applyAlignment="1">
      <alignment horizontal="center" vertical="center"/>
    </xf>
    <xf numFmtId="182" fontId="1" fillId="31" borderId="10" xfId="48" applyNumberFormat="1" applyFont="1" applyFill="1" applyBorder="1" applyAlignment="1" applyProtection="1">
      <alignment horizontal="center" vertical="center" wrapText="1"/>
      <protection/>
    </xf>
    <xf numFmtId="0" fontId="1" fillId="31" borderId="36" xfId="48" applyNumberFormat="1" applyFont="1" applyFill="1" applyBorder="1" applyAlignment="1" applyProtection="1">
      <alignment horizontal="center" vertical="center" wrapText="1"/>
      <protection/>
    </xf>
    <xf numFmtId="0" fontId="1" fillId="31" borderId="20" xfId="48" applyNumberFormat="1" applyFont="1" applyFill="1" applyBorder="1" applyAlignment="1" applyProtection="1">
      <alignment horizontal="center" vertical="center" wrapText="1"/>
      <protection/>
    </xf>
    <xf numFmtId="0" fontId="1" fillId="31" borderId="35" xfId="48" applyNumberFormat="1" applyFont="1" applyFill="1" applyBorder="1" applyAlignment="1" applyProtection="1">
      <alignment horizontal="center" vertical="center" wrapText="1"/>
      <protection/>
    </xf>
    <xf numFmtId="0" fontId="1" fillId="31" borderId="34" xfId="48" applyNumberFormat="1" applyFont="1" applyFill="1" applyBorder="1" applyAlignment="1" applyProtection="1">
      <alignment horizontal="center" vertical="center" wrapText="1"/>
      <protection/>
    </xf>
    <xf numFmtId="0" fontId="1" fillId="31" borderId="15" xfId="48" applyNumberFormat="1" applyFont="1" applyFill="1" applyBorder="1" applyAlignment="1" applyProtection="1">
      <alignment horizontal="center" vertical="center" wrapText="1"/>
      <protection/>
    </xf>
    <xf numFmtId="0" fontId="1" fillId="31" borderId="23" xfId="48" applyNumberFormat="1" applyFont="1" applyFill="1" applyBorder="1" applyAlignment="1" applyProtection="1">
      <alignment horizontal="center" vertical="center" wrapText="1"/>
      <protection/>
    </xf>
    <xf numFmtId="0" fontId="1" fillId="31" borderId="13" xfId="48" applyNumberFormat="1" applyFont="1" applyFill="1" applyBorder="1" applyAlignment="1" applyProtection="1">
      <alignment horizontal="center" vertical="center" wrapText="1"/>
      <protection/>
    </xf>
    <xf numFmtId="0" fontId="1" fillId="31" borderId="36" xfId="48" applyNumberFormat="1" applyFont="1" applyFill="1" applyBorder="1" applyAlignment="1" applyProtection="1">
      <alignment vertical="center" wrapText="1"/>
      <protection/>
    </xf>
    <xf numFmtId="0" fontId="1" fillId="31" borderId="20" xfId="48" applyNumberFormat="1" applyFont="1" applyFill="1" applyBorder="1" applyAlignment="1" applyProtection="1">
      <alignment vertical="center" wrapText="1"/>
      <protection/>
    </xf>
    <xf numFmtId="0" fontId="1" fillId="31" borderId="33" xfId="48" applyNumberFormat="1" applyFont="1" applyFill="1" applyBorder="1" applyAlignment="1" applyProtection="1">
      <alignment horizontal="center" vertical="center" wrapText="1"/>
      <protection/>
    </xf>
    <xf numFmtId="0" fontId="46" fillId="31" borderId="20" xfId="0" applyFont="1" applyFill="1" applyBorder="1" applyAlignment="1">
      <alignment horizontal="center" vertical="center"/>
    </xf>
    <xf numFmtId="0" fontId="46" fillId="31" borderId="10" xfId="0" applyFont="1" applyFill="1" applyBorder="1" applyAlignment="1">
      <alignment horizontal="center" vertical="center"/>
    </xf>
    <xf numFmtId="0" fontId="46" fillId="31" borderId="24" xfId="0" applyFont="1" applyFill="1" applyBorder="1" applyAlignment="1">
      <alignment horizontal="center" vertical="center"/>
    </xf>
    <xf numFmtId="0" fontId="46" fillId="31" borderId="0" xfId="0" applyFont="1" applyFill="1" applyBorder="1" applyAlignment="1">
      <alignment horizontal="center" vertical="center"/>
    </xf>
    <xf numFmtId="0" fontId="46" fillId="31" borderId="26" xfId="0" applyFont="1" applyFill="1" applyBorder="1" applyAlignment="1">
      <alignment horizontal="center" vertical="center"/>
    </xf>
    <xf numFmtId="0" fontId="46" fillId="31" borderId="26" xfId="0" applyFont="1" applyFill="1" applyBorder="1" applyAlignment="1">
      <alignment horizontal="left" vertical="center"/>
    </xf>
    <xf numFmtId="0" fontId="1" fillId="31" borderId="24" xfId="48" applyNumberFormat="1" applyFont="1" applyFill="1" applyBorder="1" applyAlignment="1" applyProtection="1">
      <alignment horizontal="center" vertical="center" wrapText="1"/>
      <protection/>
    </xf>
    <xf numFmtId="0" fontId="1" fillId="31" borderId="28" xfId="48" applyNumberFormat="1" applyFont="1" applyFill="1" applyBorder="1" applyAlignment="1" applyProtection="1">
      <alignment horizontal="center" vertical="center" wrapText="1"/>
      <protection/>
    </xf>
    <xf numFmtId="0" fontId="46" fillId="31" borderId="0" xfId="0" applyFont="1" applyFill="1" applyAlignment="1">
      <alignment horizontal="left" vertical="center"/>
    </xf>
    <xf numFmtId="0" fontId="3" fillId="31" borderId="0" xfId="0" applyFont="1" applyFill="1" applyAlignment="1">
      <alignment horizontal="left" vertical="center"/>
    </xf>
    <xf numFmtId="0" fontId="3" fillId="31" borderId="0" xfId="0" applyFont="1" applyFill="1" applyAlignment="1">
      <alignment horizontal="center" vertical="center"/>
    </xf>
    <xf numFmtId="0" fontId="16" fillId="31" borderId="0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15" fillId="31" borderId="0" xfId="0" applyFont="1" applyFill="1" applyAlignment="1">
      <alignment horizontal="left" vertical="center"/>
    </xf>
    <xf numFmtId="0" fontId="1" fillId="31" borderId="37" xfId="48" applyNumberFormat="1" applyFont="1" applyFill="1" applyBorder="1" applyAlignment="1" applyProtection="1">
      <alignment horizontal="center" vertical="center" wrapText="1"/>
      <protection/>
    </xf>
    <xf numFmtId="0" fontId="1" fillId="31" borderId="26" xfId="48" applyNumberFormat="1" applyFont="1" applyFill="1" applyBorder="1" applyAlignment="1" applyProtection="1">
      <alignment horizontal="center" vertical="center" wrapText="1"/>
      <protection/>
    </xf>
    <xf numFmtId="0" fontId="1" fillId="31" borderId="29" xfId="48" applyNumberFormat="1" applyFont="1" applyFill="1" applyBorder="1" applyAlignment="1" applyProtection="1">
      <alignment horizontal="center" vertical="center" wrapText="1"/>
      <protection/>
    </xf>
    <xf numFmtId="31" fontId="43" fillId="0" borderId="12" xfId="0" applyNumberFormat="1" applyFont="1" applyBorder="1" applyAlignment="1">
      <alignment horizontal="center" vertical="center" wrapText="1"/>
    </xf>
    <xf numFmtId="0" fontId="43" fillId="0" borderId="31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177" fontId="43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3" xfId="44"/>
    <cellStyle name="常规 3" xfId="45"/>
    <cellStyle name="常规 4" xfId="46"/>
    <cellStyle name="常规 5" xfId="47"/>
    <cellStyle name="常规_Sheet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eChat%20Files\wxid_juhmm1yjodt722\FileStorage\File\2021-09\&#30465;&#12289;&#21439;2021&#24180;&#20892;&#26449;&#20844;&#36335;&#23433;&#38450;&#30465;&#12289;&#21439;&#35745;&#2101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 t="str">
            <v>泸溪县</v>
          </cell>
        </row>
        <row r="7">
          <cell r="C7" t="str">
            <v>泸溪县</v>
          </cell>
        </row>
        <row r="8">
          <cell r="C8" t="str">
            <v>泸溪县</v>
          </cell>
        </row>
        <row r="9">
          <cell r="C9" t="str">
            <v>泸溪县</v>
          </cell>
        </row>
        <row r="10">
          <cell r="C10" t="str">
            <v>泸溪县</v>
          </cell>
        </row>
        <row r="11">
          <cell r="C11" t="str">
            <v>泸溪县</v>
          </cell>
        </row>
        <row r="12">
          <cell r="C12" t="str">
            <v>泸溪县</v>
          </cell>
        </row>
        <row r="13">
          <cell r="C13" t="str">
            <v>泸溪县</v>
          </cell>
        </row>
        <row r="14">
          <cell r="C14" t="str">
            <v>泸溪县</v>
          </cell>
        </row>
        <row r="15">
          <cell r="C15" t="str">
            <v>泸溪县</v>
          </cell>
        </row>
        <row r="16">
          <cell r="C16" t="str">
            <v>泸溪县</v>
          </cell>
        </row>
        <row r="17">
          <cell r="C17" t="str">
            <v>泸溪县</v>
          </cell>
        </row>
        <row r="18">
          <cell r="C18" t="str">
            <v>泸溪县</v>
          </cell>
        </row>
        <row r="19">
          <cell r="C19" t="str">
            <v>泸溪县</v>
          </cell>
        </row>
        <row r="20">
          <cell r="C20" t="str">
            <v>泸溪县</v>
          </cell>
        </row>
        <row r="21">
          <cell r="C21" t="str">
            <v>泸溪县</v>
          </cell>
        </row>
        <row r="22">
          <cell r="C22" t="str">
            <v>泸溪县</v>
          </cell>
        </row>
        <row r="23">
          <cell r="C23" t="str">
            <v>泸溪县</v>
          </cell>
        </row>
        <row r="24">
          <cell r="C24" t="str">
            <v>泸溪县</v>
          </cell>
        </row>
        <row r="25">
          <cell r="C25" t="str">
            <v>泸溪县</v>
          </cell>
        </row>
        <row r="26">
          <cell r="C26" t="str">
            <v>泸溪县</v>
          </cell>
        </row>
        <row r="27">
          <cell r="C27" t="str">
            <v>泸溪县</v>
          </cell>
        </row>
        <row r="28">
          <cell r="C28" t="str">
            <v>泸溪县</v>
          </cell>
        </row>
        <row r="29">
          <cell r="C29" t="str">
            <v>泸溪县</v>
          </cell>
        </row>
        <row r="30">
          <cell r="C30" t="str">
            <v>泸溪县</v>
          </cell>
        </row>
        <row r="31">
          <cell r="C31" t="str">
            <v>泸溪县</v>
          </cell>
        </row>
        <row r="32">
          <cell r="C32" t="str">
            <v>泸溪县</v>
          </cell>
        </row>
        <row r="33">
          <cell r="C33" t="str">
            <v>泸溪县</v>
          </cell>
        </row>
        <row r="34">
          <cell r="C34" t="str">
            <v>泸溪县</v>
          </cell>
        </row>
        <row r="35">
          <cell r="C35" t="str">
            <v>泸溪县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85" zoomScaleNormal="85" workbookViewId="0" topLeftCell="A1">
      <selection activeCell="O19" activeCellId="1" sqref="E19 O19"/>
    </sheetView>
  </sheetViews>
  <sheetFormatPr defaultColWidth="9.00390625" defaultRowHeight="14.25"/>
  <cols>
    <col min="1" max="9" width="15.125" style="0" customWidth="1"/>
    <col min="10" max="10" width="3.125" style="0" customWidth="1"/>
    <col min="11" max="11" width="9.50390625" style="0" customWidth="1"/>
    <col min="12" max="12" width="9.375" style="0" customWidth="1"/>
    <col min="13" max="13" width="11.75390625" style="0" customWidth="1"/>
    <col min="14" max="14" width="9.875" style="0" customWidth="1"/>
    <col min="15" max="15" width="10.625" style="0" customWidth="1"/>
    <col min="16" max="16" width="9.875" style="0" customWidth="1"/>
    <col min="17" max="17" width="11.625" style="0" customWidth="1"/>
    <col min="18" max="18" width="10.625" style="0" customWidth="1"/>
    <col min="19" max="19" width="9.875" style="0" customWidth="1"/>
    <col min="20" max="20" width="11.75390625" style="0" customWidth="1"/>
    <col min="21" max="21" width="10.50390625" style="0" customWidth="1"/>
    <col min="22" max="22" width="8.875" style="0" customWidth="1"/>
    <col min="23" max="23" width="10.125" style="0" customWidth="1"/>
    <col min="24" max="24" width="10.625" style="0" customWidth="1"/>
    <col min="25" max="25" width="6.375" style="0" customWidth="1"/>
  </cols>
  <sheetData>
    <row r="1" spans="1:11" ht="15" customHeight="1">
      <c r="A1" s="4" t="s">
        <v>0</v>
      </c>
      <c r="K1" s="4" t="s">
        <v>0</v>
      </c>
    </row>
    <row r="2" spans="1:26" ht="32.25" customHeight="1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K2" s="183" t="s">
        <v>2</v>
      </c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7"/>
    </row>
    <row r="3" spans="1:26" s="1" customFormat="1" ht="18" customHeight="1" thickBot="1">
      <c r="A3" s="182" t="s">
        <v>1254</v>
      </c>
      <c r="B3" s="182"/>
      <c r="C3" s="182"/>
      <c r="D3" s="89"/>
      <c r="E3" s="89"/>
      <c r="F3" s="89"/>
      <c r="G3" s="89"/>
      <c r="H3" s="89"/>
      <c r="I3" s="89"/>
      <c r="J3" s="89"/>
      <c r="K3" s="182" t="s">
        <v>1254</v>
      </c>
      <c r="L3" s="182"/>
      <c r="M3" s="182"/>
      <c r="N3" s="182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11"/>
    </row>
    <row r="4" spans="1:26" ht="21" customHeight="1">
      <c r="A4" s="179" t="s">
        <v>3</v>
      </c>
      <c r="B4" s="184" t="s">
        <v>4</v>
      </c>
      <c r="C4" s="184"/>
      <c r="D4" s="185" t="s">
        <v>5</v>
      </c>
      <c r="E4" s="185"/>
      <c r="F4" s="185"/>
      <c r="G4" s="185"/>
      <c r="H4" s="185"/>
      <c r="I4" s="185"/>
      <c r="J4" s="25"/>
      <c r="K4" s="179" t="s">
        <v>3</v>
      </c>
      <c r="L4" s="184" t="s">
        <v>4</v>
      </c>
      <c r="M4" s="184"/>
      <c r="N4" s="185" t="s">
        <v>5</v>
      </c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7"/>
    </row>
    <row r="5" spans="1:26" ht="23.25" customHeight="1">
      <c r="A5" s="180"/>
      <c r="B5" s="170" t="s">
        <v>6</v>
      </c>
      <c r="C5" s="170" t="s">
        <v>7</v>
      </c>
      <c r="D5" s="170" t="s">
        <v>6</v>
      </c>
      <c r="E5" s="170" t="s">
        <v>7</v>
      </c>
      <c r="F5" s="169" t="s">
        <v>8</v>
      </c>
      <c r="G5" s="169" t="s">
        <v>9</v>
      </c>
      <c r="H5" s="170" t="s">
        <v>10</v>
      </c>
      <c r="I5" s="166" t="s">
        <v>11</v>
      </c>
      <c r="J5" s="25"/>
      <c r="K5" s="180"/>
      <c r="L5" s="170" t="s">
        <v>12</v>
      </c>
      <c r="M5" s="170" t="s">
        <v>7</v>
      </c>
      <c r="N5" s="172" t="s">
        <v>13</v>
      </c>
      <c r="O5" s="173"/>
      <c r="P5" s="174" t="s">
        <v>14</v>
      </c>
      <c r="Q5" s="175"/>
      <c r="R5" s="176"/>
      <c r="S5" s="174" t="s">
        <v>15</v>
      </c>
      <c r="T5" s="175"/>
      <c r="U5" s="176"/>
      <c r="V5" s="169" t="s">
        <v>1255</v>
      </c>
      <c r="W5" s="169" t="s">
        <v>9</v>
      </c>
      <c r="X5" s="170" t="s">
        <v>10</v>
      </c>
      <c r="Y5" s="166" t="s">
        <v>16</v>
      </c>
      <c r="Z5" s="7"/>
    </row>
    <row r="6" spans="1:26" s="1" customFormat="1" ht="51" customHeight="1">
      <c r="A6" s="181"/>
      <c r="B6" s="171"/>
      <c r="C6" s="171"/>
      <c r="D6" s="171"/>
      <c r="E6" s="171"/>
      <c r="F6" s="169"/>
      <c r="G6" s="169"/>
      <c r="H6" s="171"/>
      <c r="I6" s="167"/>
      <c r="J6" s="89"/>
      <c r="K6" s="181"/>
      <c r="L6" s="171"/>
      <c r="M6" s="171"/>
      <c r="N6" s="90" t="s">
        <v>12</v>
      </c>
      <c r="O6" s="90" t="s">
        <v>17</v>
      </c>
      <c r="P6" s="90" t="s">
        <v>12</v>
      </c>
      <c r="Q6" s="90" t="s">
        <v>18</v>
      </c>
      <c r="R6" s="90" t="s">
        <v>17</v>
      </c>
      <c r="S6" s="90" t="s">
        <v>12</v>
      </c>
      <c r="T6" s="90" t="s">
        <v>19</v>
      </c>
      <c r="U6" s="90" t="s">
        <v>17</v>
      </c>
      <c r="V6" s="169"/>
      <c r="W6" s="169"/>
      <c r="X6" s="171"/>
      <c r="Y6" s="167"/>
      <c r="Z6" s="11"/>
    </row>
    <row r="7" spans="1:26" s="1" customFormat="1" ht="33.75" customHeight="1">
      <c r="A7" s="91" t="s">
        <v>1249</v>
      </c>
      <c r="B7" s="114">
        <v>60</v>
      </c>
      <c r="C7" s="114">
        <v>1208.61</v>
      </c>
      <c r="D7" s="114">
        <v>60.64</v>
      </c>
      <c r="E7" s="114">
        <v>1208.61</v>
      </c>
      <c r="F7" s="115">
        <v>100</v>
      </c>
      <c r="G7" s="116">
        <f>E7/C7*100</f>
        <v>100</v>
      </c>
      <c r="H7" s="114">
        <v>60.637</v>
      </c>
      <c r="I7" s="92">
        <v>100</v>
      </c>
      <c r="J7" s="89"/>
      <c r="K7" s="91" t="s">
        <v>1249</v>
      </c>
      <c r="L7" s="94">
        <v>45</v>
      </c>
      <c r="M7" s="112">
        <v>32237</v>
      </c>
      <c r="N7" s="106">
        <v>47.1</v>
      </c>
      <c r="O7" s="112">
        <v>33670</v>
      </c>
      <c r="P7" s="116">
        <v>18</v>
      </c>
      <c r="Q7" s="116">
        <v>1</v>
      </c>
      <c r="R7" s="112">
        <v>19875</v>
      </c>
      <c r="S7" s="116">
        <v>29.1</v>
      </c>
      <c r="T7" s="116">
        <v>3</v>
      </c>
      <c r="U7" s="112">
        <v>13795</v>
      </c>
      <c r="V7" s="99">
        <v>1.05</v>
      </c>
      <c r="W7" s="99">
        <v>1.04</v>
      </c>
      <c r="X7" s="112">
        <v>47.1</v>
      </c>
      <c r="Y7" s="98">
        <v>1</v>
      </c>
      <c r="Z7" s="11"/>
    </row>
    <row r="8" spans="1:26" s="6" customFormat="1" ht="24" customHeight="1">
      <c r="A8" s="91" t="s">
        <v>20</v>
      </c>
      <c r="B8" s="116">
        <v>40</v>
      </c>
      <c r="C8" s="116">
        <v>890</v>
      </c>
      <c r="D8" s="116">
        <v>40.527</v>
      </c>
      <c r="E8" s="116">
        <v>897</v>
      </c>
      <c r="F8" s="117">
        <v>1.0132</v>
      </c>
      <c r="G8" s="116">
        <f aca="true" t="shared" si="0" ref="G8:G14">E8/C8*100</f>
        <v>100.78651685393258</v>
      </c>
      <c r="H8" s="116">
        <v>40.527</v>
      </c>
      <c r="I8" s="92">
        <v>100</v>
      </c>
      <c r="J8" s="95"/>
      <c r="K8" s="91" t="s">
        <v>20</v>
      </c>
      <c r="L8" s="94">
        <v>23</v>
      </c>
      <c r="M8" s="112">
        <v>2760</v>
      </c>
      <c r="N8" s="106">
        <v>31.41</v>
      </c>
      <c r="O8" s="112">
        <v>3769.2</v>
      </c>
      <c r="P8" s="116">
        <v>0</v>
      </c>
      <c r="Q8" s="116">
        <v>3</v>
      </c>
      <c r="R8" s="112">
        <v>0</v>
      </c>
      <c r="S8" s="116">
        <v>31.41</v>
      </c>
      <c r="T8" s="116">
        <v>8</v>
      </c>
      <c r="U8" s="112">
        <v>3769.2</v>
      </c>
      <c r="V8" s="99">
        <v>1.3657</v>
      </c>
      <c r="W8" s="99">
        <v>1.3657</v>
      </c>
      <c r="X8" s="112">
        <v>31.41</v>
      </c>
      <c r="Y8" s="98">
        <v>1</v>
      </c>
      <c r="Z8" s="9"/>
    </row>
    <row r="9" spans="1:26" ht="24" customHeight="1">
      <c r="A9" s="91" t="s">
        <v>150</v>
      </c>
      <c r="B9" s="116">
        <v>90</v>
      </c>
      <c r="C9" s="116">
        <v>1350</v>
      </c>
      <c r="D9" s="116">
        <v>90.19019999999999</v>
      </c>
      <c r="E9" s="116">
        <v>1838.88</v>
      </c>
      <c r="F9" s="117">
        <v>0.9999999999999999</v>
      </c>
      <c r="G9" s="116">
        <f t="shared" si="0"/>
        <v>136.21333333333334</v>
      </c>
      <c r="H9" s="116">
        <v>90.19019999999999</v>
      </c>
      <c r="I9" s="92">
        <v>100</v>
      </c>
      <c r="J9" s="95"/>
      <c r="K9" s="91" t="s">
        <v>150</v>
      </c>
      <c r="L9" s="94">
        <v>43</v>
      </c>
      <c r="M9" s="112">
        <v>7560</v>
      </c>
      <c r="N9" s="106">
        <v>63.416</v>
      </c>
      <c r="O9" s="112">
        <v>23550</v>
      </c>
      <c r="P9" s="116"/>
      <c r="Q9" s="116"/>
      <c r="R9" s="112"/>
      <c r="S9" s="116">
        <v>63.416</v>
      </c>
      <c r="T9" s="116">
        <v>6</v>
      </c>
      <c r="U9" s="112">
        <v>23550</v>
      </c>
      <c r="V9" s="99">
        <v>1.4748</v>
      </c>
      <c r="W9" s="99">
        <v>3.1151</v>
      </c>
      <c r="X9" s="112">
        <v>63.416</v>
      </c>
      <c r="Y9" s="98">
        <v>1</v>
      </c>
      <c r="Z9" s="9"/>
    </row>
    <row r="10" spans="1:26" ht="24" customHeight="1">
      <c r="A10" s="91" t="s">
        <v>1252</v>
      </c>
      <c r="B10" s="118">
        <v>30</v>
      </c>
      <c r="C10" s="118">
        <v>871</v>
      </c>
      <c r="D10" s="118">
        <v>30.496</v>
      </c>
      <c r="E10" s="118">
        <v>871.08</v>
      </c>
      <c r="F10" s="118">
        <v>1</v>
      </c>
      <c r="G10" s="116">
        <f t="shared" si="0"/>
        <v>100.00918484500573</v>
      </c>
      <c r="H10" s="118">
        <v>30.496</v>
      </c>
      <c r="I10" s="92">
        <v>100</v>
      </c>
      <c r="J10" s="95"/>
      <c r="K10" s="91" t="s">
        <v>1256</v>
      </c>
      <c r="L10" s="94">
        <v>26</v>
      </c>
      <c r="M10" s="112">
        <v>3950</v>
      </c>
      <c r="N10" s="106">
        <v>26.271</v>
      </c>
      <c r="O10" s="112">
        <v>3919</v>
      </c>
      <c r="P10" s="116">
        <v>5</v>
      </c>
      <c r="Q10" s="116">
        <v>2</v>
      </c>
      <c r="R10" s="112">
        <v>1005</v>
      </c>
      <c r="S10" s="116">
        <v>21.271</v>
      </c>
      <c r="T10" s="116">
        <v>4</v>
      </c>
      <c r="U10" s="112">
        <v>2914</v>
      </c>
      <c r="V10" s="99">
        <v>1</v>
      </c>
      <c r="W10" s="99">
        <v>1</v>
      </c>
      <c r="X10" s="112">
        <v>26.271</v>
      </c>
      <c r="Y10" s="98">
        <v>1</v>
      </c>
      <c r="Z10" s="9"/>
    </row>
    <row r="11" spans="1:26" ht="24" customHeight="1">
      <c r="A11" s="97" t="s">
        <v>461</v>
      </c>
      <c r="B11" s="119">
        <v>80</v>
      </c>
      <c r="C11" s="119">
        <v>2366</v>
      </c>
      <c r="D11" s="119">
        <v>80.16</v>
      </c>
      <c r="E11" s="119">
        <v>2366</v>
      </c>
      <c r="F11" s="120">
        <v>1</v>
      </c>
      <c r="G11" s="116">
        <f t="shared" si="0"/>
        <v>100</v>
      </c>
      <c r="H11" s="119">
        <v>80.16</v>
      </c>
      <c r="I11" s="92">
        <v>100</v>
      </c>
      <c r="J11" s="25"/>
      <c r="K11" s="97" t="s">
        <v>461</v>
      </c>
      <c r="L11" s="96">
        <v>21</v>
      </c>
      <c r="M11" s="113">
        <v>2705</v>
      </c>
      <c r="N11" s="121">
        <v>21</v>
      </c>
      <c r="O11" s="113">
        <v>2705</v>
      </c>
      <c r="P11" s="118">
        <v>8.567</v>
      </c>
      <c r="Q11" s="118">
        <v>1</v>
      </c>
      <c r="R11" s="113">
        <v>1608</v>
      </c>
      <c r="S11" s="118">
        <v>12.446</v>
      </c>
      <c r="T11" s="118">
        <v>5</v>
      </c>
      <c r="U11" s="113">
        <v>1097</v>
      </c>
      <c r="V11" s="100">
        <v>1</v>
      </c>
      <c r="W11" s="100">
        <v>1</v>
      </c>
      <c r="X11" s="113">
        <v>21</v>
      </c>
      <c r="Y11" s="98">
        <v>1</v>
      </c>
      <c r="Z11" s="7"/>
    </row>
    <row r="12" spans="1:26" ht="24" customHeight="1">
      <c r="A12" s="97" t="s">
        <v>462</v>
      </c>
      <c r="B12" s="116">
        <v>80</v>
      </c>
      <c r="C12" s="116">
        <v>1605.9</v>
      </c>
      <c r="D12" s="116">
        <v>80.3</v>
      </c>
      <c r="E12" s="116">
        <v>1605.9</v>
      </c>
      <c r="F12" s="116">
        <v>100</v>
      </c>
      <c r="G12" s="116">
        <f t="shared" si="0"/>
        <v>100</v>
      </c>
      <c r="H12" s="116">
        <v>80.3</v>
      </c>
      <c r="I12" s="92">
        <v>100</v>
      </c>
      <c r="J12" s="25"/>
      <c r="K12" s="97" t="s">
        <v>462</v>
      </c>
      <c r="L12" s="94">
        <v>20</v>
      </c>
      <c r="M12" s="112">
        <v>7719.7981</v>
      </c>
      <c r="N12" s="106">
        <v>22.105</v>
      </c>
      <c r="O12" s="112">
        <v>7719.7981</v>
      </c>
      <c r="P12" s="116">
        <v>12.095</v>
      </c>
      <c r="Q12" s="116">
        <v>2</v>
      </c>
      <c r="R12" s="112">
        <v>4838</v>
      </c>
      <c r="S12" s="116">
        <v>10.01</v>
      </c>
      <c r="T12" s="116">
        <v>2</v>
      </c>
      <c r="U12" s="112">
        <v>2881.7981</v>
      </c>
      <c r="V12" s="107">
        <v>1</v>
      </c>
      <c r="W12" s="107">
        <v>1</v>
      </c>
      <c r="X12" s="112">
        <v>22.105</v>
      </c>
      <c r="Y12" s="98">
        <v>1</v>
      </c>
      <c r="Z12" s="7"/>
    </row>
    <row r="13" spans="1:26" ht="24" customHeight="1">
      <c r="A13" s="97" t="s">
        <v>463</v>
      </c>
      <c r="B13" s="116">
        <v>80</v>
      </c>
      <c r="C13" s="116">
        <v>1200</v>
      </c>
      <c r="D13" s="116">
        <v>81.88</v>
      </c>
      <c r="E13" s="116">
        <v>1704.19</v>
      </c>
      <c r="F13" s="116">
        <v>1.0235</v>
      </c>
      <c r="G13" s="116">
        <f t="shared" si="0"/>
        <v>142.01583333333335</v>
      </c>
      <c r="H13" s="116">
        <v>81.88</v>
      </c>
      <c r="I13" s="92">
        <v>100</v>
      </c>
      <c r="J13" s="25"/>
      <c r="K13" s="97" t="s">
        <v>463</v>
      </c>
      <c r="L13" s="94">
        <v>39</v>
      </c>
      <c r="M13" s="112">
        <v>11680</v>
      </c>
      <c r="N13" s="106">
        <v>45.577</v>
      </c>
      <c r="O13" s="112">
        <v>13919.64</v>
      </c>
      <c r="P13" s="116">
        <v>30.18</v>
      </c>
      <c r="Q13" s="116">
        <v>3</v>
      </c>
      <c r="R13" s="112">
        <v>12072</v>
      </c>
      <c r="S13" s="116">
        <v>15.397</v>
      </c>
      <c r="T13" s="116">
        <v>3</v>
      </c>
      <c r="U13" s="112">
        <v>1847.64</v>
      </c>
      <c r="V13" s="99">
        <v>1.1686</v>
      </c>
      <c r="W13" s="99">
        <v>1.1918</v>
      </c>
      <c r="X13" s="112">
        <v>45.577</v>
      </c>
      <c r="Y13" s="98">
        <v>1</v>
      </c>
      <c r="Z13" s="9"/>
    </row>
    <row r="14" spans="1:26" ht="24" customHeight="1">
      <c r="A14" s="97" t="s">
        <v>464</v>
      </c>
      <c r="B14" s="118">
        <v>90</v>
      </c>
      <c r="C14" s="118">
        <v>1810</v>
      </c>
      <c r="D14" s="118">
        <v>90.484</v>
      </c>
      <c r="E14" s="118">
        <v>1809</v>
      </c>
      <c r="F14" s="118">
        <v>1</v>
      </c>
      <c r="G14" s="116">
        <f t="shared" si="0"/>
        <v>99.94475138121547</v>
      </c>
      <c r="H14" s="118">
        <v>90.484</v>
      </c>
      <c r="I14" s="92">
        <v>100</v>
      </c>
      <c r="J14" s="101"/>
      <c r="K14" s="97" t="s">
        <v>464</v>
      </c>
      <c r="L14" s="94">
        <v>43</v>
      </c>
      <c r="M14" s="112">
        <v>6111</v>
      </c>
      <c r="N14" s="106">
        <v>43.703</v>
      </c>
      <c r="O14" s="112">
        <v>6111</v>
      </c>
      <c r="P14" s="116"/>
      <c r="Q14" s="116"/>
      <c r="R14" s="112"/>
      <c r="S14" s="116">
        <v>43.703</v>
      </c>
      <c r="T14" s="116">
        <v>3</v>
      </c>
      <c r="U14" s="112">
        <v>6111</v>
      </c>
      <c r="V14" s="99">
        <v>1</v>
      </c>
      <c r="W14" s="99">
        <v>1</v>
      </c>
      <c r="X14" s="112">
        <v>43.703</v>
      </c>
      <c r="Y14" s="98">
        <v>1</v>
      </c>
      <c r="Z14" s="9"/>
    </row>
    <row r="15" spans="1:26" ht="24" customHeight="1">
      <c r="A15" s="102"/>
      <c r="B15" s="93"/>
      <c r="C15" s="93"/>
      <c r="D15" s="93"/>
      <c r="E15" s="93"/>
      <c r="F15" s="93"/>
      <c r="G15" s="93"/>
      <c r="H15" s="93"/>
      <c r="I15" s="103"/>
      <c r="J15" s="25"/>
      <c r="K15" s="108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109"/>
      <c r="Z15" s="7"/>
    </row>
    <row r="16" spans="1:26" ht="24" customHeight="1">
      <c r="A16" s="102"/>
      <c r="B16" s="93"/>
      <c r="C16" s="93"/>
      <c r="D16" s="93"/>
      <c r="E16" s="93"/>
      <c r="F16" s="93"/>
      <c r="G16" s="93"/>
      <c r="H16" s="93"/>
      <c r="I16" s="103"/>
      <c r="J16" s="25"/>
      <c r="K16" s="108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109"/>
      <c r="Z16" s="7"/>
    </row>
    <row r="17" spans="1:26" ht="24" customHeight="1">
      <c r="A17" s="102"/>
      <c r="B17" s="93"/>
      <c r="C17" s="93"/>
      <c r="D17" s="93"/>
      <c r="E17" s="93"/>
      <c r="F17" s="93"/>
      <c r="G17" s="93"/>
      <c r="H17" s="93"/>
      <c r="I17" s="103"/>
      <c r="J17" s="25"/>
      <c r="K17" s="108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109"/>
      <c r="Z17" s="7"/>
    </row>
    <row r="18" spans="1:26" ht="24" customHeight="1">
      <c r="A18" s="102"/>
      <c r="B18" s="93"/>
      <c r="C18" s="93"/>
      <c r="D18" s="93"/>
      <c r="E18" s="93"/>
      <c r="F18" s="93"/>
      <c r="G18" s="93"/>
      <c r="H18" s="93"/>
      <c r="I18" s="103"/>
      <c r="J18" s="25"/>
      <c r="K18" s="108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109"/>
      <c r="Z18" s="7"/>
    </row>
    <row r="19" spans="1:26" ht="24" customHeight="1" thickBot="1">
      <c r="A19" s="110" t="s">
        <v>21</v>
      </c>
      <c r="B19" s="111">
        <f>SUM(B7:B18)</f>
        <v>550</v>
      </c>
      <c r="C19" s="111">
        <f>SUM(C7:C18)</f>
        <v>11301.51</v>
      </c>
      <c r="D19" s="122">
        <f>SUM(D7:D18)</f>
        <v>554.6772</v>
      </c>
      <c r="E19" s="122">
        <f>SUM(E7:E18)</f>
        <v>12300.66</v>
      </c>
      <c r="F19" s="94"/>
      <c r="G19" s="94"/>
      <c r="H19" s="94"/>
      <c r="I19" s="109"/>
      <c r="J19" s="26"/>
      <c r="K19" s="110" t="s">
        <v>21</v>
      </c>
      <c r="L19" s="111">
        <f>SUM(L7:L18)</f>
        <v>260</v>
      </c>
      <c r="M19" s="122">
        <f aca="true" t="shared" si="1" ref="M19:S19">SUM(M7:M18)</f>
        <v>74722.7981</v>
      </c>
      <c r="N19" s="123">
        <f t="shared" si="1"/>
        <v>300.582</v>
      </c>
      <c r="O19" s="122">
        <f t="shared" si="1"/>
        <v>95363.6381</v>
      </c>
      <c r="P19" s="122">
        <f t="shared" si="1"/>
        <v>73.842</v>
      </c>
      <c r="Q19" s="122">
        <f t="shared" si="1"/>
        <v>12</v>
      </c>
      <c r="R19" s="122">
        <f t="shared" si="1"/>
        <v>39398</v>
      </c>
      <c r="S19" s="122">
        <f t="shared" si="1"/>
        <v>226.753</v>
      </c>
      <c r="T19" s="116"/>
      <c r="U19" s="122">
        <f>SUM(U7:U18)</f>
        <v>55965.6381</v>
      </c>
      <c r="V19" s="116"/>
      <c r="W19" s="116"/>
      <c r="X19" s="123">
        <f>SUM(X7:X18)</f>
        <v>300.582</v>
      </c>
      <c r="Y19" s="109"/>
      <c r="Z19" s="7"/>
    </row>
    <row r="20" spans="1:26" s="10" customFormat="1" ht="21" customHeight="1">
      <c r="A20" s="178" t="s">
        <v>1253</v>
      </c>
      <c r="B20" s="178"/>
      <c r="C20" s="177" t="s">
        <v>1251</v>
      </c>
      <c r="D20" s="177"/>
      <c r="E20" s="177"/>
      <c r="F20" s="177"/>
      <c r="G20" s="177"/>
      <c r="H20" s="177"/>
      <c r="I20" s="177"/>
      <c r="J20" s="104"/>
      <c r="K20" s="178" t="s">
        <v>1253</v>
      </c>
      <c r="L20" s="178"/>
      <c r="M20" s="177" t="s">
        <v>1250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2"/>
    </row>
    <row r="21" spans="1:25" s="10" customFormat="1" ht="20.25" customHeight="1">
      <c r="A21" s="104"/>
      <c r="B21" s="104"/>
      <c r="C21" s="104"/>
      <c r="D21" s="104"/>
      <c r="E21" s="104"/>
      <c r="F21" s="104"/>
      <c r="G21" s="168" t="s">
        <v>1272</v>
      </c>
      <c r="H21" s="168"/>
      <c r="I21" s="168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68" t="s">
        <v>1272</v>
      </c>
      <c r="W21" s="168"/>
      <c r="X21" s="168"/>
      <c r="Y21" s="168"/>
    </row>
    <row r="22" spans="4:25" ht="14.25">
      <c r="D22" s="10"/>
      <c r="E22" s="10"/>
      <c r="F22" s="10"/>
      <c r="G22" s="10"/>
      <c r="H22" s="10"/>
      <c r="I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</sheetData>
  <sheetProtection/>
  <mergeCells count="33">
    <mergeCell ref="X5:X6"/>
    <mergeCell ref="A20:B20"/>
    <mergeCell ref="K3:N3"/>
    <mergeCell ref="A3:C3"/>
    <mergeCell ref="A2:I2"/>
    <mergeCell ref="K2:Y2"/>
    <mergeCell ref="B4:C4"/>
    <mergeCell ref="D4:I4"/>
    <mergeCell ref="L4:M4"/>
    <mergeCell ref="N4:Y4"/>
    <mergeCell ref="I5:I6"/>
    <mergeCell ref="K4:K6"/>
    <mergeCell ref="L5:L6"/>
    <mergeCell ref="M5:M6"/>
    <mergeCell ref="V5:V6"/>
    <mergeCell ref="W5:W6"/>
    <mergeCell ref="S5:U5"/>
    <mergeCell ref="A4:A6"/>
    <mergeCell ref="B5:B6"/>
    <mergeCell ref="C5:C6"/>
    <mergeCell ref="D5:D6"/>
    <mergeCell ref="E5:E6"/>
    <mergeCell ref="F5:F6"/>
    <mergeCell ref="Y5:Y6"/>
    <mergeCell ref="G21:I21"/>
    <mergeCell ref="V21:Y21"/>
    <mergeCell ref="G5:G6"/>
    <mergeCell ref="H5:H6"/>
    <mergeCell ref="N5:O5"/>
    <mergeCell ref="P5:R5"/>
    <mergeCell ref="C20:I20"/>
    <mergeCell ref="K20:L20"/>
    <mergeCell ref="M20:Y20"/>
  </mergeCells>
  <printOptions horizontalCentered="1" verticalCentered="1"/>
  <pageMargins left="0.5902777777777778" right="0.39305555555555555" top="0.7868055555555555" bottom="0.7868055555555555" header="0.5118055555555555" footer="0.5118055555555555"/>
  <pageSetup horizontalDpi="600" verticalDpi="600" orientation="landscape" paperSize="9" scale="8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456"/>
  <sheetViews>
    <sheetView showGridLines="0" zoomScale="85" zoomScaleNormal="85" zoomScaleSheetLayoutView="100" workbookViewId="0" topLeftCell="S1">
      <pane ySplit="7" topLeftCell="A170" activePane="bottomLeft" state="frozen"/>
      <selection pane="topLeft" activeCell="AJ1" sqref="AJ1"/>
      <selection pane="bottomLeft" activeCell="K18" sqref="K18"/>
    </sheetView>
  </sheetViews>
  <sheetFormatPr defaultColWidth="9.00390625" defaultRowHeight="14.25"/>
  <cols>
    <col min="1" max="1" width="3.125" style="124" customWidth="1"/>
    <col min="2" max="2" width="24.75390625" style="124" customWidth="1"/>
    <col min="3" max="3" width="5.125" style="124" customWidth="1"/>
    <col min="4" max="4" width="8.375" style="124" customWidth="1"/>
    <col min="5" max="5" width="5.375" style="124" customWidth="1"/>
    <col min="6" max="6" width="8.125" style="125" customWidth="1"/>
    <col min="7" max="7" width="12.50390625" style="124" customWidth="1"/>
    <col min="8" max="8" width="8.125" style="124" customWidth="1"/>
    <col min="9" max="9" width="7.375" style="124" customWidth="1"/>
    <col min="10" max="10" width="8.625" style="124" customWidth="1"/>
    <col min="11" max="11" width="9.125" style="124" customWidth="1"/>
    <col min="12" max="12" width="9.75390625" style="124" customWidth="1"/>
    <col min="13" max="13" width="7.625" style="124" customWidth="1"/>
    <col min="14" max="14" width="7.875" style="124" customWidth="1"/>
    <col min="15" max="15" width="6.625" style="124" customWidth="1"/>
    <col min="16" max="16" width="7.125" style="124" customWidth="1"/>
    <col min="17" max="17" width="5.375" style="124" customWidth="1"/>
    <col min="18" max="18" width="8.125" style="124" customWidth="1"/>
    <col min="19" max="19" width="9.25390625" style="124" bestFit="1" customWidth="1"/>
    <col min="20" max="20" width="12.25390625" style="124" customWidth="1"/>
    <col min="21" max="23" width="6.75390625" style="124" customWidth="1"/>
    <col min="24" max="24" width="9.125" style="124" customWidth="1"/>
    <col min="25" max="25" width="9.25390625" style="124" customWidth="1"/>
    <col min="26" max="26" width="6.50390625" style="124" customWidth="1"/>
    <col min="27" max="27" width="8.375" style="124" customWidth="1"/>
    <col min="28" max="28" width="6.50390625" style="124" customWidth="1"/>
    <col min="29" max="29" width="8.375" style="124" customWidth="1"/>
    <col min="30" max="30" width="6.625" style="124" customWidth="1"/>
    <col min="31" max="32" width="5.625" style="124" customWidth="1"/>
    <col min="33" max="33" width="11.125" style="124" customWidth="1"/>
    <col min="34" max="35" width="6.375" style="124" customWidth="1"/>
    <col min="36" max="36" width="4.875" style="138" customWidth="1"/>
    <col min="37" max="37" width="11.25390625" style="124" customWidth="1"/>
    <col min="38" max="39" width="10.75390625" style="124" customWidth="1"/>
    <col min="40" max="40" width="27.625" style="124" customWidth="1"/>
    <col min="41" max="41" width="14.25390625" style="124" customWidth="1"/>
    <col min="42" max="42" width="9.75390625" style="124" customWidth="1"/>
    <col min="43" max="43" width="19.75390625" style="124" customWidth="1"/>
    <col min="44" max="44" width="10.875" style="124" customWidth="1"/>
    <col min="45" max="45" width="13.00390625" style="124" customWidth="1"/>
    <col min="46" max="46" width="11.50390625" style="124" customWidth="1"/>
    <col min="47" max="47" width="11.125" style="124" customWidth="1"/>
    <col min="48" max="48" width="10.00390625" style="127" customWidth="1"/>
    <col min="49" max="49" width="9.625" style="127" customWidth="1"/>
    <col min="50" max="50" width="8.375" style="127" customWidth="1"/>
    <col min="51" max="51" width="8.75390625" style="124" customWidth="1"/>
    <col min="52" max="52" width="10.25390625" style="124" customWidth="1"/>
    <col min="53" max="53" width="14.625" style="124" customWidth="1"/>
    <col min="54" max="54" width="20.375" style="124" customWidth="1"/>
    <col min="55" max="55" width="13.875" style="124" customWidth="1"/>
    <col min="56" max="56" width="9.00390625" style="128" customWidth="1"/>
    <col min="57" max="16384" width="9.00390625" style="124" customWidth="1"/>
  </cols>
  <sheetData>
    <row r="1" spans="1:40" ht="18" customHeight="1">
      <c r="A1" s="211" t="s">
        <v>23</v>
      </c>
      <c r="B1" s="211"/>
      <c r="AJ1" s="212" t="s">
        <v>23</v>
      </c>
      <c r="AK1" s="211"/>
      <c r="AL1" s="126"/>
      <c r="AM1" s="126"/>
      <c r="AN1" s="126"/>
    </row>
    <row r="2" spans="1:55" ht="45.75" customHeight="1">
      <c r="A2" s="213" t="s">
        <v>24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129"/>
      <c r="AJ2" s="213" t="s">
        <v>25</v>
      </c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</row>
    <row r="3" spans="1:56" s="132" customFormat="1" ht="21.75" customHeight="1" thickBot="1">
      <c r="A3" s="88"/>
      <c r="B3" s="88" t="s">
        <v>1257</v>
      </c>
      <c r="C3" s="88"/>
      <c r="D3" s="88"/>
      <c r="E3" s="88"/>
      <c r="F3" s="130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 t="s">
        <v>26</v>
      </c>
      <c r="AL3" s="215" t="s">
        <v>1258</v>
      </c>
      <c r="AM3" s="215"/>
      <c r="AN3" s="88"/>
      <c r="AO3" s="88"/>
      <c r="AP3" s="88"/>
      <c r="AQ3" s="88"/>
      <c r="AR3" s="88"/>
      <c r="AS3" s="88"/>
      <c r="AT3" s="88"/>
      <c r="AU3" s="88"/>
      <c r="AV3" s="131"/>
      <c r="AW3" s="131"/>
      <c r="AX3" s="131"/>
      <c r="AY3" s="88"/>
      <c r="AZ3" s="88"/>
      <c r="BA3" s="88"/>
      <c r="BB3" s="88"/>
      <c r="BC3" s="88"/>
      <c r="BD3" s="128"/>
    </row>
    <row r="4" spans="1:56" ht="31.5" customHeight="1">
      <c r="A4" s="199" t="s">
        <v>27</v>
      </c>
      <c r="B4" s="201" t="s">
        <v>28</v>
      </c>
      <c r="C4" s="216" t="s">
        <v>29</v>
      </c>
      <c r="D4" s="217"/>
      <c r="E4" s="218"/>
      <c r="F4" s="194" t="s">
        <v>30</v>
      </c>
      <c r="G4" s="195"/>
      <c r="H4" s="195"/>
      <c r="I4" s="195"/>
      <c r="J4" s="195"/>
      <c r="K4" s="194" t="s">
        <v>31</v>
      </c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4" t="s">
        <v>32</v>
      </c>
      <c r="Z4" s="195"/>
      <c r="AA4" s="195"/>
      <c r="AB4" s="195"/>
      <c r="AC4" s="195"/>
      <c r="AD4" s="195"/>
      <c r="AE4" s="192"/>
      <c r="AF4" s="195" t="s">
        <v>33</v>
      </c>
      <c r="AG4" s="195"/>
      <c r="AH4" s="189" t="s">
        <v>34</v>
      </c>
      <c r="AI4" s="64"/>
      <c r="AJ4" s="192" t="s">
        <v>27</v>
      </c>
      <c r="AK4" s="194" t="s">
        <v>35</v>
      </c>
      <c r="AL4" s="195"/>
      <c r="AM4" s="195"/>
      <c r="AN4" s="195"/>
      <c r="AO4" s="195"/>
      <c r="AP4" s="195"/>
      <c r="AQ4" s="192"/>
      <c r="AR4" s="201" t="s">
        <v>36</v>
      </c>
      <c r="AS4" s="201"/>
      <c r="AT4" s="201" t="s">
        <v>32</v>
      </c>
      <c r="AU4" s="201"/>
      <c r="AV4" s="201"/>
      <c r="AW4" s="201"/>
      <c r="AX4" s="201"/>
      <c r="AY4" s="201"/>
      <c r="AZ4" s="201"/>
      <c r="BA4" s="195" t="s">
        <v>33</v>
      </c>
      <c r="BB4" s="195"/>
      <c r="BC4" s="189" t="s">
        <v>34</v>
      </c>
      <c r="BD4" s="124"/>
    </row>
    <row r="5" spans="1:56" ht="14.25">
      <c r="A5" s="200"/>
      <c r="B5" s="186"/>
      <c r="C5" s="196" t="s">
        <v>37</v>
      </c>
      <c r="D5" s="196" t="s">
        <v>38</v>
      </c>
      <c r="E5" s="186" t="s">
        <v>39</v>
      </c>
      <c r="F5" s="196" t="s">
        <v>40</v>
      </c>
      <c r="G5" s="196" t="s">
        <v>41</v>
      </c>
      <c r="H5" s="198" t="s">
        <v>42</v>
      </c>
      <c r="I5" s="208"/>
      <c r="J5" s="208"/>
      <c r="K5" s="187" t="s">
        <v>13</v>
      </c>
      <c r="L5" s="209"/>
      <c r="M5" s="198" t="s">
        <v>14</v>
      </c>
      <c r="N5" s="208"/>
      <c r="O5" s="208"/>
      <c r="P5" s="208"/>
      <c r="Q5" s="208"/>
      <c r="R5" s="193"/>
      <c r="S5" s="198" t="s">
        <v>15</v>
      </c>
      <c r="T5" s="208"/>
      <c r="U5" s="208"/>
      <c r="V5" s="208"/>
      <c r="W5" s="208"/>
      <c r="X5" s="193"/>
      <c r="Y5" s="186" t="s">
        <v>13</v>
      </c>
      <c r="Z5" s="198" t="s">
        <v>43</v>
      </c>
      <c r="AA5" s="198" t="s">
        <v>44</v>
      </c>
      <c r="AB5" s="186" t="s">
        <v>45</v>
      </c>
      <c r="AC5" s="186" t="s">
        <v>46</v>
      </c>
      <c r="AD5" s="196" t="s">
        <v>47</v>
      </c>
      <c r="AE5" s="186" t="s">
        <v>48</v>
      </c>
      <c r="AF5" s="187" t="s">
        <v>49</v>
      </c>
      <c r="AG5" s="187" t="s">
        <v>50</v>
      </c>
      <c r="AH5" s="190"/>
      <c r="AI5" s="64"/>
      <c r="AJ5" s="193"/>
      <c r="AK5" s="186" t="s">
        <v>37</v>
      </c>
      <c r="AL5" s="186" t="s">
        <v>38</v>
      </c>
      <c r="AM5" s="186" t="s">
        <v>39</v>
      </c>
      <c r="AN5" s="186" t="s">
        <v>28</v>
      </c>
      <c r="AO5" s="186" t="s">
        <v>51</v>
      </c>
      <c r="AP5" s="186" t="s">
        <v>52</v>
      </c>
      <c r="AQ5" s="186" t="s">
        <v>40</v>
      </c>
      <c r="AR5" s="186" t="s">
        <v>53</v>
      </c>
      <c r="AS5" s="186" t="s">
        <v>54</v>
      </c>
      <c r="AT5" s="186" t="s">
        <v>13</v>
      </c>
      <c r="AU5" s="186" t="s">
        <v>55</v>
      </c>
      <c r="AV5" s="191" t="s">
        <v>44</v>
      </c>
      <c r="AW5" s="191" t="s">
        <v>56</v>
      </c>
      <c r="AX5" s="191" t="s">
        <v>46</v>
      </c>
      <c r="AY5" s="186" t="s">
        <v>57</v>
      </c>
      <c r="AZ5" s="186" t="s">
        <v>48</v>
      </c>
      <c r="BA5" s="187" t="s">
        <v>49</v>
      </c>
      <c r="BB5" s="187" t="s">
        <v>50</v>
      </c>
      <c r="BC5" s="190"/>
      <c r="BD5" s="124"/>
    </row>
    <row r="6" spans="1:56" ht="70.5" customHeight="1">
      <c r="A6" s="200"/>
      <c r="B6" s="186"/>
      <c r="C6" s="197"/>
      <c r="D6" s="197"/>
      <c r="E6" s="186"/>
      <c r="F6" s="197"/>
      <c r="G6" s="197"/>
      <c r="H6" s="65" t="s">
        <v>58</v>
      </c>
      <c r="I6" s="65" t="s">
        <v>14</v>
      </c>
      <c r="J6" s="65" t="s">
        <v>15</v>
      </c>
      <c r="K6" s="66" t="s">
        <v>53</v>
      </c>
      <c r="L6" s="66" t="s">
        <v>1259</v>
      </c>
      <c r="M6" s="67" t="s">
        <v>12</v>
      </c>
      <c r="N6" s="67" t="s">
        <v>59</v>
      </c>
      <c r="O6" s="67" t="s">
        <v>60</v>
      </c>
      <c r="P6" s="67" t="s">
        <v>61</v>
      </c>
      <c r="Q6" s="67" t="s">
        <v>62</v>
      </c>
      <c r="R6" s="67" t="s">
        <v>17</v>
      </c>
      <c r="S6" s="67" t="s">
        <v>12</v>
      </c>
      <c r="T6" s="67" t="s">
        <v>63</v>
      </c>
      <c r="U6" s="67" t="s">
        <v>60</v>
      </c>
      <c r="V6" s="67" t="s">
        <v>61</v>
      </c>
      <c r="W6" s="67" t="s">
        <v>62</v>
      </c>
      <c r="X6" s="67" t="s">
        <v>17</v>
      </c>
      <c r="Y6" s="186"/>
      <c r="Z6" s="186"/>
      <c r="AA6" s="186"/>
      <c r="AB6" s="186"/>
      <c r="AC6" s="186"/>
      <c r="AD6" s="197"/>
      <c r="AE6" s="186"/>
      <c r="AF6" s="188"/>
      <c r="AG6" s="188"/>
      <c r="AH6" s="190"/>
      <c r="AI6" s="64"/>
      <c r="AJ6" s="193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91"/>
      <c r="AW6" s="191"/>
      <c r="AX6" s="191"/>
      <c r="AY6" s="186"/>
      <c r="AZ6" s="186"/>
      <c r="BA6" s="188"/>
      <c r="BB6" s="188"/>
      <c r="BC6" s="190"/>
      <c r="BD6" s="124"/>
    </row>
    <row r="7" spans="1:56" ht="24.75" customHeight="1">
      <c r="A7" s="133">
        <v>1</v>
      </c>
      <c r="B7" s="133">
        <v>2</v>
      </c>
      <c r="C7" s="133">
        <v>3</v>
      </c>
      <c r="D7" s="133">
        <v>4</v>
      </c>
      <c r="E7" s="133">
        <v>5</v>
      </c>
      <c r="F7" s="133">
        <v>6</v>
      </c>
      <c r="G7" s="133">
        <v>7</v>
      </c>
      <c r="H7" s="133">
        <v>8</v>
      </c>
      <c r="I7" s="133">
        <v>9</v>
      </c>
      <c r="J7" s="133">
        <v>10</v>
      </c>
      <c r="K7" s="133">
        <v>11</v>
      </c>
      <c r="L7" s="133">
        <v>12</v>
      </c>
      <c r="M7" s="133">
        <v>13</v>
      </c>
      <c r="N7" s="133">
        <v>14</v>
      </c>
      <c r="O7" s="133">
        <v>15</v>
      </c>
      <c r="P7" s="133">
        <v>16</v>
      </c>
      <c r="Q7" s="133">
        <v>17</v>
      </c>
      <c r="R7" s="133">
        <v>18</v>
      </c>
      <c r="S7" s="133">
        <v>19</v>
      </c>
      <c r="T7" s="133">
        <v>20</v>
      </c>
      <c r="U7" s="133">
        <v>21</v>
      </c>
      <c r="V7" s="133">
        <v>22</v>
      </c>
      <c r="W7" s="133">
        <v>23</v>
      </c>
      <c r="X7" s="133">
        <v>24</v>
      </c>
      <c r="Y7" s="133">
        <v>25</v>
      </c>
      <c r="Z7" s="133">
        <v>26</v>
      </c>
      <c r="AA7" s="133">
        <v>27</v>
      </c>
      <c r="AB7" s="133">
        <v>28</v>
      </c>
      <c r="AC7" s="133">
        <v>29</v>
      </c>
      <c r="AD7" s="133">
        <v>30</v>
      </c>
      <c r="AE7" s="133">
        <v>31</v>
      </c>
      <c r="AF7" s="133">
        <v>32</v>
      </c>
      <c r="AG7" s="133">
        <v>33</v>
      </c>
      <c r="AH7" s="134">
        <v>34</v>
      </c>
      <c r="AI7" s="135"/>
      <c r="AJ7" s="133">
        <v>1</v>
      </c>
      <c r="AK7" s="133">
        <v>2</v>
      </c>
      <c r="AL7" s="133">
        <v>3</v>
      </c>
      <c r="AM7" s="133">
        <v>4</v>
      </c>
      <c r="AN7" s="133">
        <v>5</v>
      </c>
      <c r="AO7" s="133">
        <v>6</v>
      </c>
      <c r="AP7" s="133">
        <v>7</v>
      </c>
      <c r="AQ7" s="133">
        <v>8</v>
      </c>
      <c r="AR7" s="133">
        <v>9</v>
      </c>
      <c r="AS7" s="133">
        <v>10</v>
      </c>
      <c r="AT7" s="133">
        <v>11</v>
      </c>
      <c r="AU7" s="133">
        <v>12</v>
      </c>
      <c r="AV7" s="136">
        <v>13</v>
      </c>
      <c r="AW7" s="136">
        <v>14</v>
      </c>
      <c r="AX7" s="136">
        <v>15</v>
      </c>
      <c r="AY7" s="133">
        <v>16</v>
      </c>
      <c r="AZ7" s="133">
        <v>17</v>
      </c>
      <c r="BA7" s="133">
        <v>18</v>
      </c>
      <c r="BB7" s="133">
        <v>19</v>
      </c>
      <c r="BC7" s="134">
        <v>20</v>
      </c>
      <c r="BD7" s="137"/>
    </row>
    <row r="8" spans="1:55" s="30" customFormat="1" ht="22.5" customHeight="1">
      <c r="A8" s="202" t="s">
        <v>64</v>
      </c>
      <c r="B8" s="203"/>
      <c r="C8" s="203"/>
      <c r="D8" s="68"/>
      <c r="E8" s="68"/>
      <c r="F8" s="32"/>
      <c r="G8" s="68"/>
      <c r="H8" s="76">
        <v>300.596</v>
      </c>
      <c r="I8" s="76">
        <v>73.842</v>
      </c>
      <c r="J8" s="76">
        <v>226.7539999999999</v>
      </c>
      <c r="K8" s="76">
        <v>300.596</v>
      </c>
      <c r="L8" s="76">
        <v>95363.6381</v>
      </c>
      <c r="M8" s="76">
        <v>73.842</v>
      </c>
      <c r="N8" s="76"/>
      <c r="O8" s="76"/>
      <c r="P8" s="76"/>
      <c r="Q8" s="76"/>
      <c r="R8" s="76">
        <v>39398</v>
      </c>
      <c r="S8" s="76">
        <v>226.7539999999999</v>
      </c>
      <c r="T8" s="76"/>
      <c r="U8" s="76"/>
      <c r="V8" s="76"/>
      <c r="W8" s="76"/>
      <c r="X8" s="76">
        <v>55965.6381</v>
      </c>
      <c r="Y8" s="76">
        <v>95363.6381</v>
      </c>
      <c r="Z8" s="76">
        <v>0</v>
      </c>
      <c r="AA8" s="76">
        <v>26018.96</v>
      </c>
      <c r="AB8" s="76">
        <v>0</v>
      </c>
      <c r="AC8" s="76">
        <v>69344.6781</v>
      </c>
      <c r="AD8" s="76">
        <v>0</v>
      </c>
      <c r="AE8" s="76">
        <v>0</v>
      </c>
      <c r="AF8" s="38"/>
      <c r="AG8" s="38"/>
      <c r="AH8" s="38"/>
      <c r="AI8" s="58"/>
      <c r="AJ8" s="204" t="s">
        <v>64</v>
      </c>
      <c r="AK8" s="204"/>
      <c r="AL8" s="204"/>
      <c r="AM8" s="204"/>
      <c r="AN8" s="204"/>
      <c r="AO8" s="204"/>
      <c r="AP8" s="204"/>
      <c r="AQ8" s="202"/>
      <c r="AR8" s="69">
        <f>SUM(AR9:AR350)</f>
        <v>554.6612</v>
      </c>
      <c r="AS8" s="69">
        <f>SUM(AS9:AS350)</f>
        <v>12300.659099999995</v>
      </c>
      <c r="AT8" s="69">
        <f>SUM(AT9:AT350)</f>
        <v>12300.661999999997</v>
      </c>
      <c r="AU8" s="69"/>
      <c r="AV8" s="69">
        <f>SUM(AV9:AV350)</f>
        <v>4732.342799999996</v>
      </c>
      <c r="AW8" s="69"/>
      <c r="AX8" s="69">
        <f>SUM(AX9:AX350)</f>
        <v>7568.4011999999975</v>
      </c>
      <c r="AY8" s="68"/>
      <c r="AZ8" s="76"/>
      <c r="BA8" s="38"/>
      <c r="BB8" s="38"/>
      <c r="BC8" s="105"/>
    </row>
    <row r="9" spans="1:57" s="30" customFormat="1" ht="37.5" customHeight="1">
      <c r="A9" s="70">
        <v>1</v>
      </c>
      <c r="B9" s="32" t="s">
        <v>1041</v>
      </c>
      <c r="C9" s="32" t="s">
        <v>459</v>
      </c>
      <c r="D9" s="32" t="s">
        <v>1042</v>
      </c>
      <c r="E9" s="32" t="s">
        <v>1043</v>
      </c>
      <c r="F9" s="32"/>
      <c r="G9" s="32" t="s">
        <v>1044</v>
      </c>
      <c r="H9" s="68">
        <v>4.9</v>
      </c>
      <c r="I9" s="68"/>
      <c r="J9" s="68">
        <v>4.9</v>
      </c>
      <c r="K9" s="68">
        <v>4.9</v>
      </c>
      <c r="L9" s="68">
        <v>2949</v>
      </c>
      <c r="M9" s="68"/>
      <c r="N9" s="68"/>
      <c r="O9" s="68"/>
      <c r="P9" s="32"/>
      <c r="Q9" s="32"/>
      <c r="R9" s="68"/>
      <c r="S9" s="68">
        <v>4.9</v>
      </c>
      <c r="T9" s="32" t="s">
        <v>1045</v>
      </c>
      <c r="U9" s="68">
        <v>6</v>
      </c>
      <c r="V9" s="32" t="s">
        <v>819</v>
      </c>
      <c r="W9" s="32" t="s">
        <v>671</v>
      </c>
      <c r="X9" s="68">
        <v>2949</v>
      </c>
      <c r="Y9" s="32">
        <f>AA9+AC9</f>
        <v>2949</v>
      </c>
      <c r="Z9" s="68"/>
      <c r="AA9" s="32">
        <f>K9*50</f>
        <v>245.00000000000003</v>
      </c>
      <c r="AB9" s="32"/>
      <c r="AC9" s="32">
        <f>X9-AA9</f>
        <v>2704</v>
      </c>
      <c r="AD9" s="68"/>
      <c r="AE9" s="68"/>
      <c r="AF9" s="32" t="s">
        <v>1247</v>
      </c>
      <c r="AG9" s="32">
        <v>18774319110</v>
      </c>
      <c r="AH9" s="38"/>
      <c r="AI9" s="58"/>
      <c r="AJ9" s="71">
        <v>1</v>
      </c>
      <c r="AK9" s="68" t="s">
        <v>1248</v>
      </c>
      <c r="AL9" s="68" t="s">
        <v>1062</v>
      </c>
      <c r="AM9" s="68" t="s">
        <v>1063</v>
      </c>
      <c r="AN9" s="68" t="s">
        <v>1064</v>
      </c>
      <c r="AO9" s="68" t="s">
        <v>1194</v>
      </c>
      <c r="AP9" s="68">
        <v>1.28</v>
      </c>
      <c r="AQ9" s="72" t="s">
        <v>1167</v>
      </c>
      <c r="AR9" s="68">
        <v>1.28</v>
      </c>
      <c r="AS9" s="139">
        <v>25.6</v>
      </c>
      <c r="AT9" s="35">
        <f>SUM(AU9:AZ9)</f>
        <v>25.6</v>
      </c>
      <c r="AU9" s="68"/>
      <c r="AV9" s="35">
        <f>AR9*9</f>
        <v>11.52</v>
      </c>
      <c r="AW9" s="35"/>
      <c r="AX9" s="35">
        <f>AS9-AV9</f>
        <v>14.080000000000002</v>
      </c>
      <c r="AY9" s="68"/>
      <c r="AZ9" s="35"/>
      <c r="BA9" s="68" t="s">
        <v>1219</v>
      </c>
      <c r="BB9" s="68">
        <v>15874377939</v>
      </c>
      <c r="BC9" s="38"/>
      <c r="BE9" s="60"/>
    </row>
    <row r="10" spans="1:57" s="30" customFormat="1" ht="30" customHeight="1">
      <c r="A10" s="70">
        <v>2</v>
      </c>
      <c r="B10" s="32" t="s">
        <v>1046</v>
      </c>
      <c r="C10" s="32" t="s">
        <v>459</v>
      </c>
      <c r="D10" s="32" t="s">
        <v>1047</v>
      </c>
      <c r="E10" s="32" t="s">
        <v>1048</v>
      </c>
      <c r="F10" s="32"/>
      <c r="G10" s="32" t="s">
        <v>1049</v>
      </c>
      <c r="H10" s="68">
        <v>18</v>
      </c>
      <c r="I10" s="68">
        <v>18</v>
      </c>
      <c r="J10" s="68"/>
      <c r="K10" s="68">
        <v>18</v>
      </c>
      <c r="L10" s="68">
        <v>19875</v>
      </c>
      <c r="M10" s="68">
        <v>18</v>
      </c>
      <c r="N10" s="68" t="s">
        <v>1047</v>
      </c>
      <c r="O10" s="68">
        <v>6.5</v>
      </c>
      <c r="P10" s="32" t="s">
        <v>831</v>
      </c>
      <c r="Q10" s="32" t="s">
        <v>665</v>
      </c>
      <c r="R10" s="68">
        <v>19875</v>
      </c>
      <c r="S10" s="68"/>
      <c r="T10" s="32"/>
      <c r="U10" s="68"/>
      <c r="V10" s="32"/>
      <c r="W10" s="32"/>
      <c r="X10" s="68"/>
      <c r="Y10" s="32">
        <f>AA10+AC10</f>
        <v>19875</v>
      </c>
      <c r="Z10" s="68"/>
      <c r="AA10" s="32">
        <f>I10*200</f>
        <v>3600</v>
      </c>
      <c r="AB10" s="32"/>
      <c r="AC10" s="32">
        <f>L10-AA10</f>
        <v>16275</v>
      </c>
      <c r="AD10" s="68"/>
      <c r="AE10" s="68"/>
      <c r="AF10" s="32" t="s">
        <v>1247</v>
      </c>
      <c r="AG10" s="32">
        <v>18774319110</v>
      </c>
      <c r="AH10" s="38"/>
      <c r="AI10" s="58"/>
      <c r="AJ10" s="71">
        <v>2</v>
      </c>
      <c r="AK10" s="68" t="s">
        <v>1248</v>
      </c>
      <c r="AL10" s="68" t="s">
        <v>1051</v>
      </c>
      <c r="AM10" s="68" t="s">
        <v>1065</v>
      </c>
      <c r="AN10" s="68" t="s">
        <v>1066</v>
      </c>
      <c r="AO10" s="68" t="s">
        <v>1116</v>
      </c>
      <c r="AP10" s="68">
        <v>1</v>
      </c>
      <c r="AQ10" s="72" t="s">
        <v>1167</v>
      </c>
      <c r="AR10" s="68">
        <v>1</v>
      </c>
      <c r="AS10" s="139">
        <v>20</v>
      </c>
      <c r="AT10" s="35">
        <f aca="true" t="shared" si="0" ref="AT10:AT63">SUM(AU10:AZ10)</f>
        <v>20</v>
      </c>
      <c r="AU10" s="68"/>
      <c r="AV10" s="35">
        <f aca="true" t="shared" si="1" ref="AV10:AV33">AR10*9</f>
        <v>9</v>
      </c>
      <c r="AW10" s="35"/>
      <c r="AX10" s="35">
        <f aca="true" t="shared" si="2" ref="AX10:AX63">AS10-AV10</f>
        <v>11</v>
      </c>
      <c r="AY10" s="68"/>
      <c r="AZ10" s="35"/>
      <c r="BA10" s="68" t="s">
        <v>1220</v>
      </c>
      <c r="BB10" s="68">
        <v>15874377939</v>
      </c>
      <c r="BC10" s="38"/>
      <c r="BE10" s="60"/>
    </row>
    <row r="11" spans="1:57" s="30" customFormat="1" ht="31.5" customHeight="1">
      <c r="A11" s="70">
        <v>3</v>
      </c>
      <c r="B11" s="32" t="s">
        <v>1050</v>
      </c>
      <c r="C11" s="32" t="s">
        <v>459</v>
      </c>
      <c r="D11" s="32" t="s">
        <v>1051</v>
      </c>
      <c r="E11" s="32" t="s">
        <v>909</v>
      </c>
      <c r="F11" s="32"/>
      <c r="G11" s="32" t="s">
        <v>1052</v>
      </c>
      <c r="H11" s="68">
        <v>8</v>
      </c>
      <c r="I11" s="68"/>
      <c r="J11" s="68">
        <v>8</v>
      </c>
      <c r="K11" s="68">
        <v>8</v>
      </c>
      <c r="L11" s="68">
        <v>5645</v>
      </c>
      <c r="M11" s="68"/>
      <c r="N11" s="68"/>
      <c r="O11" s="68"/>
      <c r="P11" s="32"/>
      <c r="Q11" s="32"/>
      <c r="R11" s="68"/>
      <c r="S11" s="68">
        <v>8</v>
      </c>
      <c r="T11" s="32"/>
      <c r="U11" s="68">
        <v>6</v>
      </c>
      <c r="V11" s="32" t="s">
        <v>819</v>
      </c>
      <c r="W11" s="32" t="s">
        <v>671</v>
      </c>
      <c r="X11" s="68">
        <v>5645</v>
      </c>
      <c r="Y11" s="32">
        <f>AA11+AC11</f>
        <v>5645</v>
      </c>
      <c r="Z11" s="68"/>
      <c r="AA11" s="32">
        <f>K11*50</f>
        <v>400</v>
      </c>
      <c r="AB11" s="32"/>
      <c r="AC11" s="32">
        <f>X11-AA11</f>
        <v>5245</v>
      </c>
      <c r="AD11" s="68"/>
      <c r="AE11" s="68"/>
      <c r="AF11" s="32" t="s">
        <v>1247</v>
      </c>
      <c r="AG11" s="32">
        <v>18774319110</v>
      </c>
      <c r="AH11" s="38"/>
      <c r="AI11" s="58"/>
      <c r="AJ11" s="71">
        <v>3</v>
      </c>
      <c r="AK11" s="68" t="s">
        <v>1248</v>
      </c>
      <c r="AL11" s="68" t="s">
        <v>1067</v>
      </c>
      <c r="AM11" s="68" t="s">
        <v>1068</v>
      </c>
      <c r="AN11" s="68" t="s">
        <v>1069</v>
      </c>
      <c r="AO11" s="68" t="s">
        <v>1117</v>
      </c>
      <c r="AP11" s="68">
        <v>5.75</v>
      </c>
      <c r="AQ11" s="72" t="s">
        <v>1167</v>
      </c>
      <c r="AR11" s="68">
        <v>5.75</v>
      </c>
      <c r="AS11" s="139">
        <v>115</v>
      </c>
      <c r="AT11" s="35">
        <f t="shared" si="0"/>
        <v>115</v>
      </c>
      <c r="AU11" s="68"/>
      <c r="AV11" s="35">
        <f t="shared" si="1"/>
        <v>51.75</v>
      </c>
      <c r="AW11" s="35"/>
      <c r="AX11" s="35">
        <f t="shared" si="2"/>
        <v>63.25</v>
      </c>
      <c r="AY11" s="68"/>
      <c r="AZ11" s="35"/>
      <c r="BA11" s="68" t="s">
        <v>1220</v>
      </c>
      <c r="BB11" s="68">
        <v>15874377939</v>
      </c>
      <c r="BC11" s="38"/>
      <c r="BE11" s="60"/>
    </row>
    <row r="12" spans="1:57" s="30" customFormat="1" ht="36.75" customHeight="1">
      <c r="A12" s="70">
        <v>4</v>
      </c>
      <c r="B12" s="32" t="s">
        <v>1053</v>
      </c>
      <c r="C12" s="32" t="s">
        <v>459</v>
      </c>
      <c r="D12" s="32" t="s">
        <v>1054</v>
      </c>
      <c r="E12" s="32" t="s">
        <v>1055</v>
      </c>
      <c r="F12" s="32"/>
      <c r="G12" s="68" t="s">
        <v>1056</v>
      </c>
      <c r="H12" s="68">
        <v>14</v>
      </c>
      <c r="I12" s="68"/>
      <c r="J12" s="68">
        <v>14</v>
      </c>
      <c r="K12" s="68">
        <v>14</v>
      </c>
      <c r="L12" s="68">
        <v>3768</v>
      </c>
      <c r="M12" s="68"/>
      <c r="N12" s="68"/>
      <c r="O12" s="68"/>
      <c r="P12" s="68"/>
      <c r="Q12" s="68"/>
      <c r="R12" s="68"/>
      <c r="S12" s="68">
        <v>14</v>
      </c>
      <c r="T12" s="32" t="s">
        <v>1057</v>
      </c>
      <c r="U12" s="32">
        <v>6</v>
      </c>
      <c r="V12" s="32" t="s">
        <v>819</v>
      </c>
      <c r="W12" s="32" t="s">
        <v>671</v>
      </c>
      <c r="X12" s="68">
        <v>3768</v>
      </c>
      <c r="Y12" s="32">
        <f>AA12+AC12</f>
        <v>3768</v>
      </c>
      <c r="Z12" s="68"/>
      <c r="AA12" s="32">
        <f>K12*50</f>
        <v>700</v>
      </c>
      <c r="AB12" s="32"/>
      <c r="AC12" s="32">
        <f>X12-AA12</f>
        <v>3068</v>
      </c>
      <c r="AD12" s="32"/>
      <c r="AE12" s="68"/>
      <c r="AF12" s="32" t="s">
        <v>1247</v>
      </c>
      <c r="AG12" s="32">
        <v>18774319110</v>
      </c>
      <c r="AH12" s="38"/>
      <c r="AI12" s="58"/>
      <c r="AJ12" s="71">
        <v>4</v>
      </c>
      <c r="AK12" s="68" t="s">
        <v>1248</v>
      </c>
      <c r="AL12" s="68" t="s">
        <v>1054</v>
      </c>
      <c r="AM12" s="68" t="s">
        <v>1070</v>
      </c>
      <c r="AN12" s="68" t="s">
        <v>1071</v>
      </c>
      <c r="AO12" s="68" t="s">
        <v>1118</v>
      </c>
      <c r="AP12" s="68">
        <v>3.9</v>
      </c>
      <c r="AQ12" s="72" t="s">
        <v>1167</v>
      </c>
      <c r="AR12" s="68">
        <v>3.9</v>
      </c>
      <c r="AS12" s="139">
        <v>78.16</v>
      </c>
      <c r="AT12" s="35">
        <f t="shared" si="0"/>
        <v>78.16</v>
      </c>
      <c r="AU12" s="68"/>
      <c r="AV12" s="35">
        <f t="shared" si="1"/>
        <v>35.1</v>
      </c>
      <c r="AW12" s="35"/>
      <c r="AX12" s="35">
        <f t="shared" si="2"/>
        <v>43.059999999999995</v>
      </c>
      <c r="AY12" s="68"/>
      <c r="AZ12" s="35"/>
      <c r="BA12" s="68" t="s">
        <v>1220</v>
      </c>
      <c r="BB12" s="68">
        <v>15874377939</v>
      </c>
      <c r="BC12" s="38"/>
      <c r="BE12" s="60"/>
    </row>
    <row r="13" spans="1:57" s="30" customFormat="1" ht="30" customHeight="1">
      <c r="A13" s="70">
        <v>5</v>
      </c>
      <c r="B13" s="32" t="s">
        <v>1058</v>
      </c>
      <c r="C13" s="32" t="s">
        <v>459</v>
      </c>
      <c r="D13" s="32" t="s">
        <v>1051</v>
      </c>
      <c r="E13" s="32" t="s">
        <v>1059</v>
      </c>
      <c r="F13" s="32"/>
      <c r="G13" s="32" t="s">
        <v>1060</v>
      </c>
      <c r="H13" s="68">
        <f>J13+I13</f>
        <v>2.2</v>
      </c>
      <c r="I13" s="68"/>
      <c r="J13" s="68">
        <v>2.2</v>
      </c>
      <c r="K13" s="68">
        <v>2.2</v>
      </c>
      <c r="L13" s="68">
        <v>1433</v>
      </c>
      <c r="M13" s="68"/>
      <c r="N13" s="68"/>
      <c r="O13" s="68"/>
      <c r="P13" s="32"/>
      <c r="Q13" s="32"/>
      <c r="R13" s="68"/>
      <c r="S13" s="68">
        <v>2.2</v>
      </c>
      <c r="T13" s="32" t="s">
        <v>1061</v>
      </c>
      <c r="U13" s="68">
        <v>6</v>
      </c>
      <c r="V13" s="32" t="s">
        <v>831</v>
      </c>
      <c r="W13" s="32" t="s">
        <v>671</v>
      </c>
      <c r="X13" s="68">
        <v>1433</v>
      </c>
      <c r="Y13" s="32">
        <f>AA13+AC13</f>
        <v>1433</v>
      </c>
      <c r="Z13" s="68"/>
      <c r="AA13" s="32">
        <f>K13*50</f>
        <v>110.00000000000001</v>
      </c>
      <c r="AB13" s="32"/>
      <c r="AC13" s="32">
        <f>X13-AA13</f>
        <v>1323</v>
      </c>
      <c r="AD13" s="68"/>
      <c r="AE13" s="68"/>
      <c r="AF13" s="32" t="s">
        <v>1247</v>
      </c>
      <c r="AG13" s="32">
        <v>18774319110</v>
      </c>
      <c r="AH13" s="38"/>
      <c r="AI13" s="58"/>
      <c r="AJ13" s="71">
        <v>5</v>
      </c>
      <c r="AK13" s="68" t="s">
        <v>1248</v>
      </c>
      <c r="AL13" s="68" t="s">
        <v>1072</v>
      </c>
      <c r="AM13" s="68" t="s">
        <v>1073</v>
      </c>
      <c r="AN13" s="68" t="s">
        <v>1074</v>
      </c>
      <c r="AO13" s="68" t="s">
        <v>1119</v>
      </c>
      <c r="AP13" s="68">
        <v>2.9</v>
      </c>
      <c r="AQ13" s="72" t="s">
        <v>1167</v>
      </c>
      <c r="AR13" s="68">
        <v>2.9</v>
      </c>
      <c r="AS13" s="139">
        <v>58</v>
      </c>
      <c r="AT13" s="35">
        <f t="shared" si="0"/>
        <v>58</v>
      </c>
      <c r="AU13" s="68"/>
      <c r="AV13" s="35">
        <f t="shared" si="1"/>
        <v>26.099999999999998</v>
      </c>
      <c r="AW13" s="35"/>
      <c r="AX13" s="35">
        <f t="shared" si="2"/>
        <v>31.900000000000002</v>
      </c>
      <c r="AY13" s="68"/>
      <c r="AZ13" s="35"/>
      <c r="BA13" s="68" t="s">
        <v>1220</v>
      </c>
      <c r="BB13" s="68">
        <v>15874377939</v>
      </c>
      <c r="BC13" s="38"/>
      <c r="BE13" s="60"/>
    </row>
    <row r="14" spans="1:57" s="56" customFormat="1" ht="30" customHeight="1">
      <c r="A14" s="70">
        <v>6</v>
      </c>
      <c r="B14" s="73" t="s">
        <v>1245</v>
      </c>
      <c r="C14" s="73" t="s">
        <v>20</v>
      </c>
      <c r="D14" s="73" t="s">
        <v>65</v>
      </c>
      <c r="E14" s="73" t="s">
        <v>1200</v>
      </c>
      <c r="F14" s="73"/>
      <c r="G14" s="73" t="s">
        <v>1246</v>
      </c>
      <c r="H14" s="68">
        <f aca="true" t="shared" si="3" ref="H14:H49">J14+I14</f>
        <v>1.481</v>
      </c>
      <c r="I14" s="74"/>
      <c r="J14" s="74">
        <v>1.481</v>
      </c>
      <c r="K14" s="74">
        <v>1.481</v>
      </c>
      <c r="L14" s="74">
        <v>177.72</v>
      </c>
      <c r="M14" s="74"/>
      <c r="N14" s="74"/>
      <c r="O14" s="74"/>
      <c r="P14" s="75"/>
      <c r="Q14" s="75"/>
      <c r="R14" s="74"/>
      <c r="S14" s="74">
        <v>1.481</v>
      </c>
      <c r="T14" s="75" t="s">
        <v>1245</v>
      </c>
      <c r="U14" s="74">
        <v>6</v>
      </c>
      <c r="V14" s="75" t="s">
        <v>66</v>
      </c>
      <c r="W14" s="75" t="s">
        <v>67</v>
      </c>
      <c r="X14" s="74">
        <v>177.72</v>
      </c>
      <c r="Y14" s="75">
        <v>177.72</v>
      </c>
      <c r="Z14" s="152"/>
      <c r="AA14" s="75">
        <v>88.86</v>
      </c>
      <c r="AB14" s="75"/>
      <c r="AC14" s="75">
        <v>88.86</v>
      </c>
      <c r="AD14" s="152"/>
      <c r="AE14" s="152"/>
      <c r="AF14" s="75" t="s">
        <v>68</v>
      </c>
      <c r="AG14" s="75">
        <v>13517435023</v>
      </c>
      <c r="AH14" s="153"/>
      <c r="AI14" s="58"/>
      <c r="AJ14" s="71">
        <v>6</v>
      </c>
      <c r="AK14" s="68" t="s">
        <v>1221</v>
      </c>
      <c r="AL14" s="68" t="s">
        <v>1075</v>
      </c>
      <c r="AM14" s="68" t="s">
        <v>1076</v>
      </c>
      <c r="AN14" s="68" t="s">
        <v>1077</v>
      </c>
      <c r="AO14" s="68" t="s">
        <v>1120</v>
      </c>
      <c r="AP14" s="68">
        <v>1.1</v>
      </c>
      <c r="AQ14" s="72" t="s">
        <v>1167</v>
      </c>
      <c r="AR14" s="68">
        <v>1.1</v>
      </c>
      <c r="AS14" s="139">
        <v>22</v>
      </c>
      <c r="AT14" s="35">
        <f t="shared" si="0"/>
        <v>22</v>
      </c>
      <c r="AU14" s="68"/>
      <c r="AV14" s="35">
        <f t="shared" si="1"/>
        <v>9.9</v>
      </c>
      <c r="AW14" s="35"/>
      <c r="AX14" s="35">
        <f t="shared" si="2"/>
        <v>12.1</v>
      </c>
      <c r="AY14" s="68"/>
      <c r="AZ14" s="35"/>
      <c r="BA14" s="68" t="s">
        <v>1220</v>
      </c>
      <c r="BB14" s="68">
        <v>15874377939</v>
      </c>
      <c r="BC14" s="38"/>
      <c r="BE14" s="57"/>
    </row>
    <row r="15" spans="1:57" s="56" customFormat="1" ht="30" customHeight="1">
      <c r="A15" s="70">
        <v>7</v>
      </c>
      <c r="B15" s="32" t="s">
        <v>73</v>
      </c>
      <c r="C15" s="32" t="s">
        <v>20</v>
      </c>
      <c r="D15" s="32" t="s">
        <v>74</v>
      </c>
      <c r="E15" s="32" t="s">
        <v>75</v>
      </c>
      <c r="F15" s="32"/>
      <c r="G15" s="32"/>
      <c r="H15" s="68">
        <f t="shared" si="3"/>
        <v>4</v>
      </c>
      <c r="I15" s="68"/>
      <c r="J15" s="68">
        <v>4</v>
      </c>
      <c r="K15" s="68">
        <v>4</v>
      </c>
      <c r="L15" s="68">
        <v>480</v>
      </c>
      <c r="M15" s="68"/>
      <c r="N15" s="68"/>
      <c r="O15" s="68"/>
      <c r="P15" s="32"/>
      <c r="Q15" s="32"/>
      <c r="R15" s="68"/>
      <c r="S15" s="68">
        <v>4</v>
      </c>
      <c r="T15" s="32" t="s">
        <v>76</v>
      </c>
      <c r="U15" s="68">
        <v>4.5</v>
      </c>
      <c r="V15" s="32" t="s">
        <v>77</v>
      </c>
      <c r="W15" s="32" t="s">
        <v>78</v>
      </c>
      <c r="X15" s="68">
        <v>480</v>
      </c>
      <c r="Y15" s="32">
        <v>480</v>
      </c>
      <c r="Z15" s="68"/>
      <c r="AA15" s="32">
        <v>240</v>
      </c>
      <c r="AB15" s="32"/>
      <c r="AC15" s="32">
        <v>240</v>
      </c>
      <c r="AD15" s="68"/>
      <c r="AE15" s="68"/>
      <c r="AF15" s="32" t="s">
        <v>68</v>
      </c>
      <c r="AG15" s="32">
        <v>13517435023</v>
      </c>
      <c r="AH15" s="38"/>
      <c r="AI15" s="58"/>
      <c r="AJ15" s="71">
        <v>7</v>
      </c>
      <c r="AK15" s="68" t="s">
        <v>1221</v>
      </c>
      <c r="AL15" s="68" t="s">
        <v>1054</v>
      </c>
      <c r="AM15" s="68" t="s">
        <v>1078</v>
      </c>
      <c r="AN15" s="68" t="s">
        <v>1079</v>
      </c>
      <c r="AO15" s="68" t="s">
        <v>1121</v>
      </c>
      <c r="AP15" s="68">
        <v>2.22</v>
      </c>
      <c r="AQ15" s="72" t="s">
        <v>1167</v>
      </c>
      <c r="AR15" s="68">
        <v>2.22</v>
      </c>
      <c r="AS15" s="139">
        <v>44.4</v>
      </c>
      <c r="AT15" s="35">
        <f t="shared" si="0"/>
        <v>44.4</v>
      </c>
      <c r="AU15" s="68"/>
      <c r="AV15" s="35">
        <f t="shared" si="1"/>
        <v>19.98</v>
      </c>
      <c r="AW15" s="35"/>
      <c r="AX15" s="35">
        <f t="shared" si="2"/>
        <v>24.419999999999998</v>
      </c>
      <c r="AY15" s="68"/>
      <c r="AZ15" s="35"/>
      <c r="BA15" s="68" t="s">
        <v>1220</v>
      </c>
      <c r="BB15" s="68">
        <v>15874377939</v>
      </c>
      <c r="BC15" s="38"/>
      <c r="BE15" s="57"/>
    </row>
    <row r="16" spans="1:57" s="56" customFormat="1" ht="22.5">
      <c r="A16" s="70">
        <v>8</v>
      </c>
      <c r="B16" s="32" t="s">
        <v>81</v>
      </c>
      <c r="C16" s="32" t="s">
        <v>20</v>
      </c>
      <c r="D16" s="32" t="s">
        <v>65</v>
      </c>
      <c r="E16" s="32" t="s">
        <v>82</v>
      </c>
      <c r="F16" s="32"/>
      <c r="G16" s="68"/>
      <c r="H16" s="68">
        <f t="shared" si="3"/>
        <v>11</v>
      </c>
      <c r="I16" s="68"/>
      <c r="J16" s="68">
        <v>11</v>
      </c>
      <c r="K16" s="68">
        <v>11</v>
      </c>
      <c r="L16" s="68">
        <v>1320</v>
      </c>
      <c r="M16" s="68"/>
      <c r="N16" s="68"/>
      <c r="O16" s="68"/>
      <c r="P16" s="68"/>
      <c r="Q16" s="68"/>
      <c r="R16" s="68"/>
      <c r="S16" s="68">
        <v>11</v>
      </c>
      <c r="T16" s="32" t="s">
        <v>83</v>
      </c>
      <c r="U16" s="32">
        <v>4.5</v>
      </c>
      <c r="V16" s="32" t="s">
        <v>77</v>
      </c>
      <c r="W16" s="32" t="s">
        <v>78</v>
      </c>
      <c r="X16" s="68">
        <v>1320</v>
      </c>
      <c r="Y16" s="32">
        <v>1320</v>
      </c>
      <c r="Z16" s="68"/>
      <c r="AA16" s="32">
        <v>660</v>
      </c>
      <c r="AB16" s="32"/>
      <c r="AC16" s="32">
        <v>660</v>
      </c>
      <c r="AD16" s="32"/>
      <c r="AE16" s="68"/>
      <c r="AF16" s="32" t="s">
        <v>68</v>
      </c>
      <c r="AG16" s="32">
        <v>13517435023</v>
      </c>
      <c r="AH16" s="38"/>
      <c r="AI16" s="58"/>
      <c r="AJ16" s="71">
        <v>8</v>
      </c>
      <c r="AK16" s="68" t="s">
        <v>1221</v>
      </c>
      <c r="AL16" s="68" t="s">
        <v>1042</v>
      </c>
      <c r="AM16" s="68" t="s">
        <v>1080</v>
      </c>
      <c r="AN16" s="68" t="s">
        <v>1081</v>
      </c>
      <c r="AO16" s="68" t="s">
        <v>1122</v>
      </c>
      <c r="AP16" s="68">
        <v>2.4</v>
      </c>
      <c r="AQ16" s="72" t="s">
        <v>1167</v>
      </c>
      <c r="AR16" s="68">
        <v>2.4</v>
      </c>
      <c r="AS16" s="139">
        <v>48</v>
      </c>
      <c r="AT16" s="35">
        <f t="shared" si="0"/>
        <v>48</v>
      </c>
      <c r="AU16" s="68"/>
      <c r="AV16" s="35">
        <f t="shared" si="1"/>
        <v>21.599999999999998</v>
      </c>
      <c r="AW16" s="68"/>
      <c r="AX16" s="35">
        <f t="shared" si="2"/>
        <v>26.400000000000002</v>
      </c>
      <c r="AY16" s="68"/>
      <c r="AZ16" s="35"/>
      <c r="BA16" s="68" t="s">
        <v>1222</v>
      </c>
      <c r="BB16" s="68">
        <v>15874377939</v>
      </c>
      <c r="BC16" s="38"/>
      <c r="BE16" s="57"/>
    </row>
    <row r="17" spans="1:57" s="56" customFormat="1" ht="27.75" customHeight="1">
      <c r="A17" s="70">
        <v>9</v>
      </c>
      <c r="B17" s="32" t="s">
        <v>86</v>
      </c>
      <c r="C17" s="32" t="s">
        <v>20</v>
      </c>
      <c r="D17" s="32" t="s">
        <v>84</v>
      </c>
      <c r="E17" s="32" t="s">
        <v>87</v>
      </c>
      <c r="F17" s="32" t="s">
        <v>154</v>
      </c>
      <c r="G17" s="68"/>
      <c r="H17" s="68">
        <f t="shared" si="3"/>
        <v>3.55</v>
      </c>
      <c r="I17" s="68"/>
      <c r="J17" s="68">
        <v>3.55</v>
      </c>
      <c r="K17" s="68">
        <v>3.55</v>
      </c>
      <c r="L17" s="68">
        <v>426</v>
      </c>
      <c r="M17" s="68"/>
      <c r="N17" s="68"/>
      <c r="O17" s="68"/>
      <c r="P17" s="68"/>
      <c r="Q17" s="68"/>
      <c r="R17" s="68"/>
      <c r="S17" s="68">
        <v>3.55</v>
      </c>
      <c r="T17" s="32" t="s">
        <v>88</v>
      </c>
      <c r="U17" s="32">
        <v>4.5</v>
      </c>
      <c r="V17" s="32" t="s">
        <v>77</v>
      </c>
      <c r="W17" s="32" t="s">
        <v>78</v>
      </c>
      <c r="X17" s="68">
        <v>426</v>
      </c>
      <c r="Y17" s="32">
        <v>426</v>
      </c>
      <c r="Z17" s="68"/>
      <c r="AA17" s="32">
        <v>213</v>
      </c>
      <c r="AB17" s="32"/>
      <c r="AC17" s="32">
        <v>213</v>
      </c>
      <c r="AD17" s="32"/>
      <c r="AE17" s="68"/>
      <c r="AF17" s="32" t="s">
        <v>68</v>
      </c>
      <c r="AG17" s="32">
        <v>13517435023</v>
      </c>
      <c r="AH17" s="38"/>
      <c r="AI17" s="58"/>
      <c r="AJ17" s="71">
        <v>9</v>
      </c>
      <c r="AK17" s="68" t="s">
        <v>1221</v>
      </c>
      <c r="AL17" s="68" t="s">
        <v>1072</v>
      </c>
      <c r="AM17" s="68" t="s">
        <v>1082</v>
      </c>
      <c r="AN17" s="68" t="s">
        <v>1083</v>
      </c>
      <c r="AO17" s="68" t="s">
        <v>1123</v>
      </c>
      <c r="AP17" s="68">
        <v>1.3</v>
      </c>
      <c r="AQ17" s="72" t="s">
        <v>1167</v>
      </c>
      <c r="AR17" s="68">
        <v>1.3</v>
      </c>
      <c r="AS17" s="139">
        <v>26</v>
      </c>
      <c r="AT17" s="35">
        <f t="shared" si="0"/>
        <v>26</v>
      </c>
      <c r="AU17" s="68"/>
      <c r="AV17" s="35">
        <f t="shared" si="1"/>
        <v>11.700000000000001</v>
      </c>
      <c r="AW17" s="35"/>
      <c r="AX17" s="35">
        <f t="shared" si="2"/>
        <v>14.299999999999999</v>
      </c>
      <c r="AY17" s="68"/>
      <c r="AZ17" s="35"/>
      <c r="BA17" s="68" t="s">
        <v>1220</v>
      </c>
      <c r="BB17" s="68">
        <v>15874377939</v>
      </c>
      <c r="BC17" s="38"/>
      <c r="BD17" s="30"/>
      <c r="BE17" s="60"/>
    </row>
    <row r="18" spans="1:57" s="30" customFormat="1" ht="27.75" customHeight="1">
      <c r="A18" s="70">
        <v>10</v>
      </c>
      <c r="B18" s="32" t="s">
        <v>90</v>
      </c>
      <c r="C18" s="32" t="s">
        <v>20</v>
      </c>
      <c r="D18" s="32" t="s">
        <v>69</v>
      </c>
      <c r="E18" s="68" t="s">
        <v>91</v>
      </c>
      <c r="F18" s="32" t="s">
        <v>154</v>
      </c>
      <c r="G18" s="68"/>
      <c r="H18" s="68">
        <f t="shared" si="3"/>
        <v>2.335</v>
      </c>
      <c r="I18" s="68"/>
      <c r="J18" s="68">
        <v>2.335</v>
      </c>
      <c r="K18" s="68">
        <v>2.335</v>
      </c>
      <c r="L18" s="68">
        <v>280.2</v>
      </c>
      <c r="M18" s="68"/>
      <c r="N18" s="68"/>
      <c r="O18" s="68"/>
      <c r="P18" s="68"/>
      <c r="Q18" s="68"/>
      <c r="R18" s="68"/>
      <c r="S18" s="68">
        <v>2.335</v>
      </c>
      <c r="T18" s="32" t="s">
        <v>92</v>
      </c>
      <c r="U18" s="32">
        <v>4.5</v>
      </c>
      <c r="V18" s="32" t="s">
        <v>77</v>
      </c>
      <c r="W18" s="32" t="s">
        <v>78</v>
      </c>
      <c r="X18" s="68">
        <v>280.2</v>
      </c>
      <c r="Y18" s="32">
        <v>280.2</v>
      </c>
      <c r="Z18" s="68"/>
      <c r="AA18" s="32">
        <v>140.1</v>
      </c>
      <c r="AB18" s="32"/>
      <c r="AC18" s="32">
        <v>140.1</v>
      </c>
      <c r="AD18" s="32"/>
      <c r="AE18" s="68"/>
      <c r="AF18" s="32" t="s">
        <v>68</v>
      </c>
      <c r="AG18" s="32">
        <v>13517435023</v>
      </c>
      <c r="AH18" s="38"/>
      <c r="AI18" s="58"/>
      <c r="AJ18" s="71">
        <v>10</v>
      </c>
      <c r="AK18" s="68" t="s">
        <v>1221</v>
      </c>
      <c r="AL18" s="68" t="s">
        <v>1072</v>
      </c>
      <c r="AM18" s="68" t="s">
        <v>1084</v>
      </c>
      <c r="AN18" s="68" t="s">
        <v>1085</v>
      </c>
      <c r="AO18" s="68" t="s">
        <v>1124</v>
      </c>
      <c r="AP18" s="68">
        <v>3.3</v>
      </c>
      <c r="AQ18" s="72" t="s">
        <v>1167</v>
      </c>
      <c r="AR18" s="68">
        <v>3.3</v>
      </c>
      <c r="AS18" s="139">
        <v>66</v>
      </c>
      <c r="AT18" s="35">
        <f t="shared" si="0"/>
        <v>66</v>
      </c>
      <c r="AU18" s="68"/>
      <c r="AV18" s="35">
        <f t="shared" si="1"/>
        <v>29.7</v>
      </c>
      <c r="AW18" s="35"/>
      <c r="AX18" s="35">
        <f t="shared" si="2"/>
        <v>36.3</v>
      </c>
      <c r="AY18" s="68"/>
      <c r="AZ18" s="35"/>
      <c r="BA18" s="68" t="s">
        <v>1220</v>
      </c>
      <c r="BB18" s="68">
        <v>15874377939</v>
      </c>
      <c r="BC18" s="38"/>
      <c r="BE18" s="60"/>
    </row>
    <row r="19" spans="1:57" s="30" customFormat="1" ht="27.75" customHeight="1">
      <c r="A19" s="70">
        <v>11</v>
      </c>
      <c r="B19" s="32" t="s">
        <v>94</v>
      </c>
      <c r="C19" s="32" t="s">
        <v>20</v>
      </c>
      <c r="D19" s="32" t="s">
        <v>95</v>
      </c>
      <c r="E19" s="32" t="s">
        <v>96</v>
      </c>
      <c r="F19" s="32" t="s">
        <v>154</v>
      </c>
      <c r="G19" s="32"/>
      <c r="H19" s="68">
        <f t="shared" si="3"/>
        <v>3.016</v>
      </c>
      <c r="I19" s="68"/>
      <c r="J19" s="68">
        <v>3.016</v>
      </c>
      <c r="K19" s="68">
        <v>3.016</v>
      </c>
      <c r="L19" s="68">
        <v>361.92</v>
      </c>
      <c r="M19" s="68"/>
      <c r="N19" s="68"/>
      <c r="O19" s="68"/>
      <c r="P19" s="68"/>
      <c r="Q19" s="68"/>
      <c r="R19" s="68"/>
      <c r="S19" s="68">
        <v>3.016</v>
      </c>
      <c r="T19" s="32" t="s">
        <v>97</v>
      </c>
      <c r="U19" s="32">
        <v>4.5</v>
      </c>
      <c r="V19" s="32" t="s">
        <v>77</v>
      </c>
      <c r="W19" s="32" t="s">
        <v>78</v>
      </c>
      <c r="X19" s="68">
        <v>361.92</v>
      </c>
      <c r="Y19" s="32">
        <v>361.92</v>
      </c>
      <c r="Z19" s="68"/>
      <c r="AA19" s="32">
        <v>180.96</v>
      </c>
      <c r="AB19" s="32"/>
      <c r="AC19" s="32">
        <v>180.96</v>
      </c>
      <c r="AD19" s="32"/>
      <c r="AE19" s="68"/>
      <c r="AF19" s="32" t="s">
        <v>68</v>
      </c>
      <c r="AG19" s="32">
        <v>13517435023</v>
      </c>
      <c r="AH19" s="38"/>
      <c r="AI19" s="58"/>
      <c r="AJ19" s="71">
        <v>11</v>
      </c>
      <c r="AK19" s="68" t="s">
        <v>1221</v>
      </c>
      <c r="AL19" s="68" t="s">
        <v>1042</v>
      </c>
      <c r="AM19" s="68" t="s">
        <v>1086</v>
      </c>
      <c r="AN19" s="68" t="s">
        <v>1087</v>
      </c>
      <c r="AO19" s="68" t="s">
        <v>1125</v>
      </c>
      <c r="AP19" s="68">
        <v>4.7</v>
      </c>
      <c r="AQ19" s="72" t="s">
        <v>1167</v>
      </c>
      <c r="AR19" s="68">
        <v>4.7</v>
      </c>
      <c r="AS19" s="139">
        <v>89.77</v>
      </c>
      <c r="AT19" s="35">
        <f t="shared" si="0"/>
        <v>89.77</v>
      </c>
      <c r="AU19" s="68"/>
      <c r="AV19" s="35">
        <f t="shared" si="1"/>
        <v>42.300000000000004</v>
      </c>
      <c r="AW19" s="35"/>
      <c r="AX19" s="35">
        <f t="shared" si="2"/>
        <v>47.46999999999999</v>
      </c>
      <c r="AY19" s="68"/>
      <c r="AZ19" s="35"/>
      <c r="BA19" s="68" t="s">
        <v>1220</v>
      </c>
      <c r="BB19" s="68">
        <v>15874377939</v>
      </c>
      <c r="BC19" s="38"/>
      <c r="BE19" s="60"/>
    </row>
    <row r="20" spans="1:57" s="30" customFormat="1" ht="27.75" customHeight="1">
      <c r="A20" s="70">
        <v>12</v>
      </c>
      <c r="B20" s="32" t="s">
        <v>99</v>
      </c>
      <c r="C20" s="32" t="s">
        <v>20</v>
      </c>
      <c r="D20" s="32" t="s">
        <v>84</v>
      </c>
      <c r="E20" s="68" t="s">
        <v>100</v>
      </c>
      <c r="F20" s="32" t="s">
        <v>154</v>
      </c>
      <c r="G20" s="68"/>
      <c r="H20" s="68">
        <f t="shared" si="3"/>
        <v>3.072</v>
      </c>
      <c r="I20" s="68"/>
      <c r="J20" s="68">
        <v>3.072</v>
      </c>
      <c r="K20" s="68">
        <v>3.072</v>
      </c>
      <c r="L20" s="68">
        <v>368.64</v>
      </c>
      <c r="M20" s="68"/>
      <c r="N20" s="68"/>
      <c r="O20" s="68"/>
      <c r="P20" s="68"/>
      <c r="Q20" s="68"/>
      <c r="R20" s="68"/>
      <c r="S20" s="68">
        <v>3.072</v>
      </c>
      <c r="T20" s="32" t="s">
        <v>101</v>
      </c>
      <c r="U20" s="68">
        <v>4.5</v>
      </c>
      <c r="V20" s="32" t="s">
        <v>77</v>
      </c>
      <c r="W20" s="32" t="s">
        <v>78</v>
      </c>
      <c r="X20" s="68">
        <v>368.64</v>
      </c>
      <c r="Y20" s="32">
        <v>368.64</v>
      </c>
      <c r="Z20" s="68"/>
      <c r="AA20" s="32">
        <v>184.32</v>
      </c>
      <c r="AB20" s="32"/>
      <c r="AC20" s="32">
        <v>184.32</v>
      </c>
      <c r="AD20" s="32"/>
      <c r="AE20" s="68"/>
      <c r="AF20" s="32" t="s">
        <v>68</v>
      </c>
      <c r="AG20" s="32">
        <v>13517435023</v>
      </c>
      <c r="AH20" s="38"/>
      <c r="AI20" s="58"/>
      <c r="AJ20" s="71">
        <v>12</v>
      </c>
      <c r="AK20" s="68" t="s">
        <v>1221</v>
      </c>
      <c r="AL20" s="68" t="s">
        <v>1062</v>
      </c>
      <c r="AM20" s="68" t="s">
        <v>1088</v>
      </c>
      <c r="AN20" s="68" t="s">
        <v>1089</v>
      </c>
      <c r="AO20" s="68" t="s">
        <v>1126</v>
      </c>
      <c r="AP20" s="68">
        <v>1.09</v>
      </c>
      <c r="AQ20" s="72" t="s">
        <v>1167</v>
      </c>
      <c r="AR20" s="68">
        <v>1.09</v>
      </c>
      <c r="AS20" s="139">
        <v>21.88</v>
      </c>
      <c r="AT20" s="35">
        <f t="shared" si="0"/>
        <v>21.88</v>
      </c>
      <c r="AU20" s="68"/>
      <c r="AV20" s="35">
        <f t="shared" si="1"/>
        <v>9.81</v>
      </c>
      <c r="AW20" s="35"/>
      <c r="AX20" s="35">
        <f t="shared" si="2"/>
        <v>12.069999999999999</v>
      </c>
      <c r="AY20" s="68"/>
      <c r="AZ20" s="35"/>
      <c r="BA20" s="68" t="s">
        <v>1222</v>
      </c>
      <c r="BB20" s="68">
        <v>15874377939</v>
      </c>
      <c r="BC20" s="38"/>
      <c r="BE20" s="60"/>
    </row>
    <row r="21" spans="1:57" s="30" customFormat="1" ht="27.75" customHeight="1">
      <c r="A21" s="70">
        <v>13</v>
      </c>
      <c r="B21" s="32" t="s">
        <v>104</v>
      </c>
      <c r="C21" s="32" t="s">
        <v>20</v>
      </c>
      <c r="D21" s="32" t="s">
        <v>105</v>
      </c>
      <c r="E21" s="32" t="s">
        <v>106</v>
      </c>
      <c r="F21" s="32" t="s">
        <v>154</v>
      </c>
      <c r="G21" s="68"/>
      <c r="H21" s="68">
        <f t="shared" si="3"/>
        <v>2.956</v>
      </c>
      <c r="I21" s="68"/>
      <c r="J21" s="68">
        <v>2.956</v>
      </c>
      <c r="K21" s="68">
        <v>2.956</v>
      </c>
      <c r="L21" s="68">
        <v>354.71999999999997</v>
      </c>
      <c r="M21" s="68"/>
      <c r="N21" s="68"/>
      <c r="O21" s="68"/>
      <c r="P21" s="32"/>
      <c r="Q21" s="32"/>
      <c r="R21" s="68"/>
      <c r="S21" s="68">
        <v>2.956</v>
      </c>
      <c r="T21" s="32" t="s">
        <v>107</v>
      </c>
      <c r="U21" s="68">
        <v>4.5</v>
      </c>
      <c r="V21" s="32" t="s">
        <v>77</v>
      </c>
      <c r="W21" s="32" t="s">
        <v>78</v>
      </c>
      <c r="X21" s="68">
        <v>354.71999999999997</v>
      </c>
      <c r="Y21" s="32">
        <v>354.71999999999997</v>
      </c>
      <c r="Z21" s="68"/>
      <c r="AA21" s="32">
        <v>177.35999999999999</v>
      </c>
      <c r="AB21" s="32"/>
      <c r="AC21" s="32">
        <v>177.35999999999999</v>
      </c>
      <c r="AD21" s="68"/>
      <c r="AE21" s="68"/>
      <c r="AF21" s="32" t="s">
        <v>68</v>
      </c>
      <c r="AG21" s="32">
        <v>13517435023</v>
      </c>
      <c r="AH21" s="38"/>
      <c r="AI21" s="58"/>
      <c r="AJ21" s="71">
        <v>13</v>
      </c>
      <c r="AK21" s="68" t="s">
        <v>1221</v>
      </c>
      <c r="AL21" s="68" t="s">
        <v>1042</v>
      </c>
      <c r="AM21" s="68" t="s">
        <v>1090</v>
      </c>
      <c r="AN21" s="68" t="s">
        <v>1091</v>
      </c>
      <c r="AO21" s="68" t="s">
        <v>1127</v>
      </c>
      <c r="AP21" s="68">
        <v>1.17</v>
      </c>
      <c r="AQ21" s="72" t="s">
        <v>1167</v>
      </c>
      <c r="AR21" s="68">
        <v>1.17</v>
      </c>
      <c r="AS21" s="139">
        <v>23.4</v>
      </c>
      <c r="AT21" s="35">
        <f t="shared" si="0"/>
        <v>23.4</v>
      </c>
      <c r="AU21" s="68"/>
      <c r="AV21" s="35">
        <f t="shared" si="1"/>
        <v>10.53</v>
      </c>
      <c r="AW21" s="35"/>
      <c r="AX21" s="35">
        <f t="shared" si="2"/>
        <v>12.87</v>
      </c>
      <c r="AY21" s="68"/>
      <c r="AZ21" s="35"/>
      <c r="BA21" s="68" t="s">
        <v>1220</v>
      </c>
      <c r="BB21" s="68">
        <v>15874377939</v>
      </c>
      <c r="BC21" s="38"/>
      <c r="BE21" s="60"/>
    </row>
    <row r="22" spans="1:57" s="30" customFormat="1" ht="27.75" customHeight="1">
      <c r="A22" s="70">
        <v>14</v>
      </c>
      <c r="B22" s="32" t="s">
        <v>151</v>
      </c>
      <c r="C22" s="32" t="s">
        <v>150</v>
      </c>
      <c r="D22" s="32" t="s">
        <v>152</v>
      </c>
      <c r="E22" s="32" t="s">
        <v>153</v>
      </c>
      <c r="F22" s="32" t="s">
        <v>154</v>
      </c>
      <c r="G22" s="68"/>
      <c r="H22" s="68">
        <f t="shared" si="3"/>
        <v>23</v>
      </c>
      <c r="I22" s="68"/>
      <c r="J22" s="68">
        <v>23</v>
      </c>
      <c r="K22" s="68">
        <f aca="true" t="shared" si="4" ref="K22:K27">S22</f>
        <v>23</v>
      </c>
      <c r="L22" s="68">
        <f aca="true" t="shared" si="5" ref="L22:L27">X22</f>
        <v>13000</v>
      </c>
      <c r="M22" s="68"/>
      <c r="N22" s="68"/>
      <c r="O22" s="68"/>
      <c r="P22" s="32"/>
      <c r="Q22" s="32"/>
      <c r="R22" s="68"/>
      <c r="S22" s="68">
        <v>23</v>
      </c>
      <c r="T22" s="68" t="s">
        <v>155</v>
      </c>
      <c r="U22" s="68">
        <v>6</v>
      </c>
      <c r="V22" s="32" t="s">
        <v>66</v>
      </c>
      <c r="W22" s="32" t="s">
        <v>78</v>
      </c>
      <c r="X22" s="68">
        <v>13000</v>
      </c>
      <c r="Y22" s="32">
        <v>13000</v>
      </c>
      <c r="Z22" s="68"/>
      <c r="AA22" s="32">
        <v>745</v>
      </c>
      <c r="AB22" s="32"/>
      <c r="AC22" s="32">
        <v>12255</v>
      </c>
      <c r="AD22" s="68"/>
      <c r="AE22" s="68"/>
      <c r="AF22" s="32" t="s">
        <v>156</v>
      </c>
      <c r="AG22" s="32">
        <v>18797476833</v>
      </c>
      <c r="AH22" s="38"/>
      <c r="AI22" s="58"/>
      <c r="AJ22" s="71">
        <v>14</v>
      </c>
      <c r="AK22" s="68" t="s">
        <v>1223</v>
      </c>
      <c r="AL22" s="68" t="s">
        <v>1047</v>
      </c>
      <c r="AM22" s="68" t="s">
        <v>1092</v>
      </c>
      <c r="AN22" s="68" t="s">
        <v>1093</v>
      </c>
      <c r="AO22" s="68" t="s">
        <v>1128</v>
      </c>
      <c r="AP22" s="68">
        <v>1.64</v>
      </c>
      <c r="AQ22" s="72" t="s">
        <v>1167</v>
      </c>
      <c r="AR22" s="68">
        <v>1.64</v>
      </c>
      <c r="AS22" s="139">
        <v>32.8</v>
      </c>
      <c r="AT22" s="35">
        <f t="shared" si="0"/>
        <v>32.8</v>
      </c>
      <c r="AU22" s="68"/>
      <c r="AV22" s="35">
        <f t="shared" si="1"/>
        <v>14.76</v>
      </c>
      <c r="AW22" s="35"/>
      <c r="AX22" s="35">
        <f t="shared" si="2"/>
        <v>18.04</v>
      </c>
      <c r="AY22" s="68"/>
      <c r="AZ22" s="35"/>
      <c r="BA22" s="68" t="s">
        <v>1220</v>
      </c>
      <c r="BB22" s="68">
        <v>15874377939</v>
      </c>
      <c r="BC22" s="38"/>
      <c r="BE22" s="60"/>
    </row>
    <row r="23" spans="1:57" s="30" customFormat="1" ht="27.75" customHeight="1">
      <c r="A23" s="70">
        <v>15</v>
      </c>
      <c r="B23" s="32" t="s">
        <v>157</v>
      </c>
      <c r="C23" s="32" t="s">
        <v>150</v>
      </c>
      <c r="D23" s="32" t="s">
        <v>152</v>
      </c>
      <c r="E23" s="32" t="s">
        <v>158</v>
      </c>
      <c r="F23" s="32" t="s">
        <v>154</v>
      </c>
      <c r="G23" s="68"/>
      <c r="H23" s="68">
        <f t="shared" si="3"/>
        <v>3.795</v>
      </c>
      <c r="I23" s="68"/>
      <c r="J23" s="68">
        <v>3.795</v>
      </c>
      <c r="K23" s="68">
        <f t="shared" si="4"/>
        <v>3.795</v>
      </c>
      <c r="L23" s="68">
        <f t="shared" si="5"/>
        <v>330</v>
      </c>
      <c r="M23" s="68"/>
      <c r="N23" s="68"/>
      <c r="O23" s="68"/>
      <c r="P23" s="32"/>
      <c r="Q23" s="32"/>
      <c r="R23" s="68"/>
      <c r="S23" s="68">
        <v>3.795</v>
      </c>
      <c r="T23" s="68" t="s">
        <v>157</v>
      </c>
      <c r="U23" s="68">
        <v>6</v>
      </c>
      <c r="V23" s="32" t="s">
        <v>66</v>
      </c>
      <c r="W23" s="32" t="s">
        <v>78</v>
      </c>
      <c r="X23" s="68">
        <v>330</v>
      </c>
      <c r="Y23" s="32">
        <v>330</v>
      </c>
      <c r="Z23" s="68"/>
      <c r="AA23" s="32">
        <v>123</v>
      </c>
      <c r="AB23" s="32"/>
      <c r="AC23" s="32">
        <v>207</v>
      </c>
      <c r="AD23" s="68"/>
      <c r="AE23" s="68"/>
      <c r="AF23" s="32" t="s">
        <v>159</v>
      </c>
      <c r="AG23" s="32">
        <v>18797446252</v>
      </c>
      <c r="AH23" s="38"/>
      <c r="AI23" s="58"/>
      <c r="AJ23" s="71">
        <v>15</v>
      </c>
      <c r="AK23" s="68" t="s">
        <v>1224</v>
      </c>
      <c r="AL23" s="68" t="s">
        <v>1051</v>
      </c>
      <c r="AM23" s="68" t="s">
        <v>1094</v>
      </c>
      <c r="AN23" s="68" t="s">
        <v>1095</v>
      </c>
      <c r="AO23" s="68" t="s">
        <v>1129</v>
      </c>
      <c r="AP23" s="68">
        <v>2.25</v>
      </c>
      <c r="AQ23" s="72" t="s">
        <v>1167</v>
      </c>
      <c r="AR23" s="68">
        <v>2.25</v>
      </c>
      <c r="AS23" s="139">
        <v>45</v>
      </c>
      <c r="AT23" s="35">
        <f t="shared" si="0"/>
        <v>45</v>
      </c>
      <c r="AU23" s="68"/>
      <c r="AV23" s="35">
        <f t="shared" si="1"/>
        <v>20.25</v>
      </c>
      <c r="AW23" s="35"/>
      <c r="AX23" s="35">
        <f t="shared" si="2"/>
        <v>24.75</v>
      </c>
      <c r="AY23" s="68"/>
      <c r="AZ23" s="35"/>
      <c r="BA23" s="68" t="s">
        <v>1220</v>
      </c>
      <c r="BB23" s="68">
        <v>15874377939</v>
      </c>
      <c r="BC23" s="38"/>
      <c r="BE23" s="60"/>
    </row>
    <row r="24" spans="1:57" s="30" customFormat="1" ht="27.75" customHeight="1">
      <c r="A24" s="70">
        <v>16</v>
      </c>
      <c r="B24" s="32" t="s">
        <v>160</v>
      </c>
      <c r="C24" s="32" t="s">
        <v>150</v>
      </c>
      <c r="D24" s="32" t="s">
        <v>161</v>
      </c>
      <c r="E24" s="32" t="s">
        <v>162</v>
      </c>
      <c r="F24" s="32" t="s">
        <v>154</v>
      </c>
      <c r="G24" s="68"/>
      <c r="H24" s="68">
        <f t="shared" si="3"/>
        <v>12</v>
      </c>
      <c r="I24" s="68"/>
      <c r="J24" s="68">
        <v>12</v>
      </c>
      <c r="K24" s="68">
        <f t="shared" si="4"/>
        <v>12</v>
      </c>
      <c r="L24" s="68">
        <f t="shared" si="5"/>
        <v>8000</v>
      </c>
      <c r="M24" s="68"/>
      <c r="N24" s="68"/>
      <c r="O24" s="68"/>
      <c r="P24" s="68"/>
      <c r="Q24" s="68"/>
      <c r="R24" s="68"/>
      <c r="S24" s="32">
        <v>12</v>
      </c>
      <c r="T24" s="32" t="s">
        <v>163</v>
      </c>
      <c r="U24" s="32">
        <v>6</v>
      </c>
      <c r="V24" s="32" t="s">
        <v>66</v>
      </c>
      <c r="W24" s="32" t="s">
        <v>78</v>
      </c>
      <c r="X24" s="32">
        <v>8000</v>
      </c>
      <c r="Y24" s="32">
        <v>8000</v>
      </c>
      <c r="Z24" s="68"/>
      <c r="AA24" s="32">
        <v>389</v>
      </c>
      <c r="AB24" s="32"/>
      <c r="AC24" s="32">
        <v>7611</v>
      </c>
      <c r="AD24" s="32"/>
      <c r="AE24" s="68"/>
      <c r="AF24" s="32" t="s">
        <v>156</v>
      </c>
      <c r="AG24" s="32">
        <v>18797476833</v>
      </c>
      <c r="AH24" s="38"/>
      <c r="AI24" s="58"/>
      <c r="AJ24" s="71">
        <v>16</v>
      </c>
      <c r="AK24" s="68" t="s">
        <v>1225</v>
      </c>
      <c r="AL24" s="68" t="s">
        <v>1096</v>
      </c>
      <c r="AM24" s="68" t="s">
        <v>1097</v>
      </c>
      <c r="AN24" s="68" t="s">
        <v>1098</v>
      </c>
      <c r="AO24" s="68" t="s">
        <v>1130</v>
      </c>
      <c r="AP24" s="68">
        <v>1.4</v>
      </c>
      <c r="AQ24" s="72" t="s">
        <v>1167</v>
      </c>
      <c r="AR24" s="68">
        <v>2.4</v>
      </c>
      <c r="AS24" s="139">
        <v>48</v>
      </c>
      <c r="AT24" s="35">
        <f t="shared" si="0"/>
        <v>48</v>
      </c>
      <c r="AU24" s="68"/>
      <c r="AV24" s="35">
        <f t="shared" si="1"/>
        <v>21.599999999999998</v>
      </c>
      <c r="AW24" s="35"/>
      <c r="AX24" s="35">
        <f t="shared" si="2"/>
        <v>26.400000000000002</v>
      </c>
      <c r="AY24" s="68"/>
      <c r="AZ24" s="35"/>
      <c r="BA24" s="68" t="s">
        <v>1220</v>
      </c>
      <c r="BB24" s="68">
        <v>15874377939</v>
      </c>
      <c r="BC24" s="38"/>
      <c r="BE24" s="60"/>
    </row>
    <row r="25" spans="1:57" s="30" customFormat="1" ht="27.75" customHeight="1">
      <c r="A25" s="70">
        <v>17</v>
      </c>
      <c r="B25" s="32" t="s">
        <v>164</v>
      </c>
      <c r="C25" s="32" t="s">
        <v>150</v>
      </c>
      <c r="D25" s="32" t="s">
        <v>165</v>
      </c>
      <c r="E25" s="32" t="s">
        <v>166</v>
      </c>
      <c r="F25" s="32" t="s">
        <v>154</v>
      </c>
      <c r="G25" s="68"/>
      <c r="H25" s="68">
        <f t="shared" si="3"/>
        <v>10</v>
      </c>
      <c r="I25" s="68"/>
      <c r="J25" s="68">
        <v>10</v>
      </c>
      <c r="K25" s="68">
        <f t="shared" si="4"/>
        <v>10</v>
      </c>
      <c r="L25" s="68">
        <f t="shared" si="5"/>
        <v>600</v>
      </c>
      <c r="M25" s="68"/>
      <c r="N25" s="68"/>
      <c r="O25" s="68"/>
      <c r="P25" s="68"/>
      <c r="Q25" s="68"/>
      <c r="R25" s="68"/>
      <c r="S25" s="32">
        <v>10</v>
      </c>
      <c r="T25" s="32" t="s">
        <v>166</v>
      </c>
      <c r="U25" s="32">
        <v>4.5</v>
      </c>
      <c r="V25" s="32" t="s">
        <v>77</v>
      </c>
      <c r="W25" s="32" t="s">
        <v>78</v>
      </c>
      <c r="X25" s="32">
        <v>600</v>
      </c>
      <c r="Y25" s="32">
        <v>600</v>
      </c>
      <c r="Z25" s="68"/>
      <c r="AA25" s="32">
        <v>324</v>
      </c>
      <c r="AB25" s="32"/>
      <c r="AC25" s="32">
        <v>276</v>
      </c>
      <c r="AD25" s="32"/>
      <c r="AE25" s="68"/>
      <c r="AF25" s="32" t="s">
        <v>159</v>
      </c>
      <c r="AG25" s="32">
        <v>18797446252</v>
      </c>
      <c r="AH25" s="38"/>
      <c r="AI25" s="58"/>
      <c r="AJ25" s="71">
        <v>17</v>
      </c>
      <c r="AK25" s="68" t="s">
        <v>1224</v>
      </c>
      <c r="AL25" s="68" t="s">
        <v>1072</v>
      </c>
      <c r="AM25" s="68" t="s">
        <v>1099</v>
      </c>
      <c r="AN25" s="68" t="s">
        <v>1100</v>
      </c>
      <c r="AO25" s="68" t="s">
        <v>1131</v>
      </c>
      <c r="AP25" s="68">
        <v>1.7</v>
      </c>
      <c r="AQ25" s="72" t="s">
        <v>1167</v>
      </c>
      <c r="AR25" s="68">
        <v>1.7</v>
      </c>
      <c r="AS25" s="139">
        <v>34</v>
      </c>
      <c r="AT25" s="35">
        <f t="shared" si="0"/>
        <v>34</v>
      </c>
      <c r="AU25" s="68"/>
      <c r="AV25" s="35">
        <f t="shared" si="1"/>
        <v>15.299999999999999</v>
      </c>
      <c r="AW25" s="35"/>
      <c r="AX25" s="35">
        <f t="shared" si="2"/>
        <v>18.700000000000003</v>
      </c>
      <c r="AY25" s="68"/>
      <c r="AZ25" s="35"/>
      <c r="BA25" s="68" t="s">
        <v>1220</v>
      </c>
      <c r="BB25" s="68">
        <v>15874377939</v>
      </c>
      <c r="BC25" s="38"/>
      <c r="BE25" s="60"/>
    </row>
    <row r="26" spans="1:57" s="30" customFormat="1" ht="27.75" customHeight="1">
      <c r="A26" s="70">
        <v>18</v>
      </c>
      <c r="B26" s="32" t="s">
        <v>167</v>
      </c>
      <c r="C26" s="32" t="s">
        <v>150</v>
      </c>
      <c r="D26" s="32" t="s">
        <v>168</v>
      </c>
      <c r="E26" s="68" t="s">
        <v>169</v>
      </c>
      <c r="F26" s="32" t="s">
        <v>154</v>
      </c>
      <c r="G26" s="68"/>
      <c r="H26" s="68">
        <f t="shared" si="3"/>
        <v>1.621</v>
      </c>
      <c r="I26" s="68"/>
      <c r="J26" s="33">
        <v>1.621</v>
      </c>
      <c r="K26" s="68">
        <f t="shared" si="4"/>
        <v>1.621</v>
      </c>
      <c r="L26" s="68">
        <f t="shared" si="5"/>
        <v>320</v>
      </c>
      <c r="M26" s="68"/>
      <c r="N26" s="68"/>
      <c r="O26" s="68"/>
      <c r="P26" s="68"/>
      <c r="Q26" s="68"/>
      <c r="R26" s="68"/>
      <c r="S26" s="155">
        <v>1.621</v>
      </c>
      <c r="T26" s="32" t="s">
        <v>170</v>
      </c>
      <c r="U26" s="32">
        <v>6</v>
      </c>
      <c r="V26" s="32" t="s">
        <v>66</v>
      </c>
      <c r="W26" s="32" t="s">
        <v>78</v>
      </c>
      <c r="X26" s="32">
        <v>320</v>
      </c>
      <c r="Y26" s="32">
        <v>320</v>
      </c>
      <c r="Z26" s="68"/>
      <c r="AA26" s="32">
        <v>53</v>
      </c>
      <c r="AB26" s="32"/>
      <c r="AC26" s="32">
        <v>267</v>
      </c>
      <c r="AD26" s="32"/>
      <c r="AE26" s="68"/>
      <c r="AF26" s="32" t="s">
        <v>159</v>
      </c>
      <c r="AG26" s="32">
        <v>18797446252</v>
      </c>
      <c r="AH26" s="38"/>
      <c r="AI26" s="58"/>
      <c r="AJ26" s="71">
        <v>18</v>
      </c>
      <c r="AK26" s="68" t="s">
        <v>1224</v>
      </c>
      <c r="AL26" s="68" t="s">
        <v>1072</v>
      </c>
      <c r="AM26" s="68" t="s">
        <v>1099</v>
      </c>
      <c r="AN26" s="68" t="s">
        <v>1101</v>
      </c>
      <c r="AO26" s="68" t="s">
        <v>1132</v>
      </c>
      <c r="AP26" s="68">
        <v>2.09</v>
      </c>
      <c r="AQ26" s="72" t="s">
        <v>1167</v>
      </c>
      <c r="AR26" s="68">
        <v>2.09</v>
      </c>
      <c r="AS26" s="139">
        <v>41.8</v>
      </c>
      <c r="AT26" s="35">
        <f t="shared" si="0"/>
        <v>41.8</v>
      </c>
      <c r="AU26" s="68"/>
      <c r="AV26" s="35">
        <f t="shared" si="1"/>
        <v>18.81</v>
      </c>
      <c r="AW26" s="35"/>
      <c r="AX26" s="35">
        <f t="shared" si="2"/>
        <v>22.99</v>
      </c>
      <c r="AY26" s="68"/>
      <c r="AZ26" s="35"/>
      <c r="BA26" s="68" t="s">
        <v>1220</v>
      </c>
      <c r="BB26" s="68">
        <v>15874377939</v>
      </c>
      <c r="BC26" s="38"/>
      <c r="BE26" s="60"/>
    </row>
    <row r="27" spans="1:57" s="30" customFormat="1" ht="27.75" customHeight="1">
      <c r="A27" s="70">
        <v>19</v>
      </c>
      <c r="B27" s="27" t="s">
        <v>171</v>
      </c>
      <c r="C27" s="27" t="s">
        <v>150</v>
      </c>
      <c r="D27" s="27" t="s">
        <v>172</v>
      </c>
      <c r="E27" s="27" t="s">
        <v>173</v>
      </c>
      <c r="F27" s="32" t="s">
        <v>154</v>
      </c>
      <c r="G27" s="27"/>
      <c r="H27" s="68">
        <f t="shared" si="3"/>
        <v>13</v>
      </c>
      <c r="I27" s="28"/>
      <c r="J27" s="28">
        <v>13</v>
      </c>
      <c r="K27" s="68">
        <f t="shared" si="4"/>
        <v>13</v>
      </c>
      <c r="L27" s="68">
        <f t="shared" si="5"/>
        <v>1300</v>
      </c>
      <c r="M27" s="28"/>
      <c r="N27" s="28"/>
      <c r="O27" s="28"/>
      <c r="P27" s="27"/>
      <c r="Q27" s="27"/>
      <c r="R27" s="28"/>
      <c r="S27" s="28">
        <v>13</v>
      </c>
      <c r="T27" s="27" t="s">
        <v>174</v>
      </c>
      <c r="U27" s="28">
        <v>4.5</v>
      </c>
      <c r="V27" s="29" t="s">
        <v>77</v>
      </c>
      <c r="W27" s="27" t="s">
        <v>78</v>
      </c>
      <c r="X27" s="28">
        <v>1300</v>
      </c>
      <c r="Y27" s="27">
        <v>1300</v>
      </c>
      <c r="Z27" s="28"/>
      <c r="AA27" s="27">
        <v>421</v>
      </c>
      <c r="AB27" s="27"/>
      <c r="AC27" s="27">
        <v>879</v>
      </c>
      <c r="AD27" s="28"/>
      <c r="AE27" s="28"/>
      <c r="AF27" s="27" t="s">
        <v>159</v>
      </c>
      <c r="AG27" s="27">
        <v>18797446252</v>
      </c>
      <c r="AH27" s="38"/>
      <c r="AI27" s="58"/>
      <c r="AJ27" s="71">
        <v>19</v>
      </c>
      <c r="AK27" s="68" t="s">
        <v>1224</v>
      </c>
      <c r="AL27" s="68" t="s">
        <v>1047</v>
      </c>
      <c r="AM27" s="68" t="s">
        <v>1102</v>
      </c>
      <c r="AN27" s="68" t="s">
        <v>1103</v>
      </c>
      <c r="AO27" s="68" t="s">
        <v>1133</v>
      </c>
      <c r="AP27" s="68">
        <v>1.71</v>
      </c>
      <c r="AQ27" s="72" t="s">
        <v>1167</v>
      </c>
      <c r="AR27" s="68">
        <v>1.71</v>
      </c>
      <c r="AS27" s="139">
        <v>34.2</v>
      </c>
      <c r="AT27" s="35">
        <f t="shared" si="0"/>
        <v>34.2</v>
      </c>
      <c r="AU27" s="68"/>
      <c r="AV27" s="35">
        <f t="shared" si="1"/>
        <v>15.39</v>
      </c>
      <c r="AW27" s="35"/>
      <c r="AX27" s="35">
        <f t="shared" si="2"/>
        <v>18.810000000000002</v>
      </c>
      <c r="AY27" s="68"/>
      <c r="AZ27" s="35"/>
      <c r="BA27" s="68" t="s">
        <v>1220</v>
      </c>
      <c r="BB27" s="68">
        <v>15874377939</v>
      </c>
      <c r="BC27" s="38"/>
      <c r="BE27" s="60"/>
    </row>
    <row r="28" spans="1:57" s="30" customFormat="1" ht="27.75" customHeight="1">
      <c r="A28" s="70">
        <v>20</v>
      </c>
      <c r="B28" s="27" t="s">
        <v>975</v>
      </c>
      <c r="C28" s="27" t="s">
        <v>460</v>
      </c>
      <c r="D28" s="27" t="s">
        <v>976</v>
      </c>
      <c r="E28" s="27" t="s">
        <v>977</v>
      </c>
      <c r="F28" s="32" t="s">
        <v>154</v>
      </c>
      <c r="G28" s="27" t="s">
        <v>978</v>
      </c>
      <c r="H28" s="68">
        <v>5</v>
      </c>
      <c r="I28" s="28">
        <v>5</v>
      </c>
      <c r="J28" s="28"/>
      <c r="K28" s="28">
        <f>M28+S28</f>
        <v>5</v>
      </c>
      <c r="L28" s="28">
        <f>R28+X28</f>
        <v>1005</v>
      </c>
      <c r="M28" s="28">
        <v>5</v>
      </c>
      <c r="N28" s="28" t="s">
        <v>976</v>
      </c>
      <c r="O28" s="28">
        <v>6.5</v>
      </c>
      <c r="P28" s="27" t="s">
        <v>66</v>
      </c>
      <c r="Q28" s="27" t="s">
        <v>665</v>
      </c>
      <c r="R28" s="28">
        <v>1005</v>
      </c>
      <c r="S28" s="28"/>
      <c r="T28" s="27"/>
      <c r="U28" s="29"/>
      <c r="V28" s="29"/>
      <c r="W28" s="27"/>
      <c r="X28" s="28"/>
      <c r="Y28" s="27">
        <v>1005</v>
      </c>
      <c r="Z28" s="28"/>
      <c r="AA28" s="27">
        <v>1000</v>
      </c>
      <c r="AB28" s="27"/>
      <c r="AC28" s="27">
        <v>5</v>
      </c>
      <c r="AD28" s="28"/>
      <c r="AE28" s="28"/>
      <c r="AF28" s="27" t="s">
        <v>979</v>
      </c>
      <c r="AG28" s="27">
        <v>13787937718</v>
      </c>
      <c r="AH28" s="38"/>
      <c r="AI28" s="58"/>
      <c r="AJ28" s="71">
        <v>20</v>
      </c>
      <c r="AK28" s="68" t="s">
        <v>1226</v>
      </c>
      <c r="AL28" s="68" t="s">
        <v>1054</v>
      </c>
      <c r="AM28" s="68" t="s">
        <v>1104</v>
      </c>
      <c r="AN28" s="68" t="s">
        <v>1105</v>
      </c>
      <c r="AO28" s="68" t="s">
        <v>1134</v>
      </c>
      <c r="AP28" s="68">
        <v>5.4</v>
      </c>
      <c r="AQ28" s="72" t="s">
        <v>1167</v>
      </c>
      <c r="AR28" s="68">
        <v>5.4</v>
      </c>
      <c r="AS28" s="139">
        <v>108</v>
      </c>
      <c r="AT28" s="35">
        <f t="shared" si="0"/>
        <v>108</v>
      </c>
      <c r="AU28" s="68"/>
      <c r="AV28" s="35">
        <f t="shared" si="1"/>
        <v>48.6</v>
      </c>
      <c r="AW28" s="35"/>
      <c r="AX28" s="35">
        <f t="shared" si="2"/>
        <v>59.4</v>
      </c>
      <c r="AY28" s="68"/>
      <c r="AZ28" s="35"/>
      <c r="BA28" s="68" t="s">
        <v>1220</v>
      </c>
      <c r="BB28" s="68">
        <v>15874377939</v>
      </c>
      <c r="BC28" s="38"/>
      <c r="BE28" s="60"/>
    </row>
    <row r="29" spans="1:57" s="30" customFormat="1" ht="27.75" customHeight="1">
      <c r="A29" s="70">
        <v>21</v>
      </c>
      <c r="B29" s="27" t="s">
        <v>980</v>
      </c>
      <c r="C29" s="27" t="s">
        <v>460</v>
      </c>
      <c r="D29" s="27" t="s">
        <v>981</v>
      </c>
      <c r="E29" s="27" t="s">
        <v>982</v>
      </c>
      <c r="F29" s="27" t="s">
        <v>154</v>
      </c>
      <c r="G29" s="27" t="s">
        <v>983</v>
      </c>
      <c r="H29" s="68">
        <f t="shared" si="3"/>
        <v>13.9</v>
      </c>
      <c r="I29" s="28"/>
      <c r="J29" s="28">
        <v>13.9</v>
      </c>
      <c r="K29" s="28">
        <f>M29+S29</f>
        <v>13.9</v>
      </c>
      <c r="L29" s="28">
        <f>R29+X29</f>
        <v>1904</v>
      </c>
      <c r="M29" s="28"/>
      <c r="N29" s="28"/>
      <c r="O29" s="28"/>
      <c r="P29" s="27"/>
      <c r="Q29" s="27"/>
      <c r="R29" s="28"/>
      <c r="S29" s="28">
        <v>13.9</v>
      </c>
      <c r="T29" s="27" t="s">
        <v>984</v>
      </c>
      <c r="U29" s="29" t="s">
        <v>985</v>
      </c>
      <c r="V29" s="29" t="s">
        <v>66</v>
      </c>
      <c r="W29" s="27" t="s">
        <v>671</v>
      </c>
      <c r="X29" s="28">
        <v>1904</v>
      </c>
      <c r="Y29" s="27">
        <v>1904</v>
      </c>
      <c r="Z29" s="28"/>
      <c r="AA29" s="27">
        <v>834</v>
      </c>
      <c r="AB29" s="27"/>
      <c r="AC29" s="27">
        <v>1070</v>
      </c>
      <c r="AD29" s="28"/>
      <c r="AE29" s="28"/>
      <c r="AF29" s="27" t="s">
        <v>979</v>
      </c>
      <c r="AG29" s="27">
        <v>13787937718</v>
      </c>
      <c r="AH29" s="38"/>
      <c r="AI29" s="58"/>
      <c r="AJ29" s="71">
        <v>21</v>
      </c>
      <c r="AK29" s="68" t="s">
        <v>1226</v>
      </c>
      <c r="AL29" s="68" t="s">
        <v>1054</v>
      </c>
      <c r="AM29" s="68" t="s">
        <v>1106</v>
      </c>
      <c r="AN29" s="68" t="s">
        <v>1107</v>
      </c>
      <c r="AO29" s="68" t="s">
        <v>1135</v>
      </c>
      <c r="AP29" s="68">
        <v>2</v>
      </c>
      <c r="AQ29" s="72" t="s">
        <v>1167</v>
      </c>
      <c r="AR29" s="68">
        <v>2</v>
      </c>
      <c r="AS29" s="139">
        <v>40</v>
      </c>
      <c r="AT29" s="35">
        <f t="shared" si="0"/>
        <v>40</v>
      </c>
      <c r="AU29" s="68"/>
      <c r="AV29" s="35">
        <f t="shared" si="1"/>
        <v>18</v>
      </c>
      <c r="AW29" s="35"/>
      <c r="AX29" s="35">
        <f t="shared" si="2"/>
        <v>22</v>
      </c>
      <c r="AY29" s="68"/>
      <c r="AZ29" s="35"/>
      <c r="BA29" s="68" t="s">
        <v>1220</v>
      </c>
      <c r="BB29" s="68">
        <v>15874377939</v>
      </c>
      <c r="BC29" s="38"/>
      <c r="BE29" s="60"/>
    </row>
    <row r="30" spans="1:57" s="30" customFormat="1" ht="27.75" customHeight="1">
      <c r="A30" s="70">
        <v>22</v>
      </c>
      <c r="B30" s="27" t="s">
        <v>986</v>
      </c>
      <c r="C30" s="27" t="s">
        <v>460</v>
      </c>
      <c r="D30" s="27" t="s">
        <v>987</v>
      </c>
      <c r="E30" s="27" t="s">
        <v>988</v>
      </c>
      <c r="F30" s="32"/>
      <c r="G30" s="27" t="s">
        <v>989</v>
      </c>
      <c r="H30" s="68">
        <f t="shared" si="3"/>
        <v>7.371</v>
      </c>
      <c r="I30" s="28"/>
      <c r="J30" s="28">
        <v>7.371</v>
      </c>
      <c r="K30" s="28">
        <f>M30+S30</f>
        <v>7.371</v>
      </c>
      <c r="L30" s="28">
        <f>R30+X30</f>
        <v>1010</v>
      </c>
      <c r="M30" s="28"/>
      <c r="N30" s="28"/>
      <c r="O30" s="28"/>
      <c r="P30" s="27"/>
      <c r="Q30" s="27"/>
      <c r="R30" s="28"/>
      <c r="S30" s="28">
        <v>7.371</v>
      </c>
      <c r="T30" s="27" t="s">
        <v>990</v>
      </c>
      <c r="U30" s="28" t="s">
        <v>985</v>
      </c>
      <c r="V30" s="29" t="s">
        <v>66</v>
      </c>
      <c r="W30" s="27" t="s">
        <v>671</v>
      </c>
      <c r="X30" s="28">
        <v>1010</v>
      </c>
      <c r="Y30" s="27">
        <v>1010</v>
      </c>
      <c r="Z30" s="28"/>
      <c r="AA30" s="27">
        <v>442</v>
      </c>
      <c r="AB30" s="27"/>
      <c r="AC30" s="27">
        <v>568</v>
      </c>
      <c r="AD30" s="28"/>
      <c r="AE30" s="28"/>
      <c r="AF30" s="27" t="s">
        <v>979</v>
      </c>
      <c r="AG30" s="27">
        <v>13787937718</v>
      </c>
      <c r="AH30" s="38"/>
      <c r="AI30" s="56"/>
      <c r="AJ30" s="71">
        <v>22</v>
      </c>
      <c r="AK30" s="68" t="s">
        <v>1226</v>
      </c>
      <c r="AL30" s="68" t="s">
        <v>1075</v>
      </c>
      <c r="AM30" s="68" t="s">
        <v>1108</v>
      </c>
      <c r="AN30" s="68" t="s">
        <v>1109</v>
      </c>
      <c r="AO30" s="68" t="s">
        <v>1136</v>
      </c>
      <c r="AP30" s="68">
        <v>1.68</v>
      </c>
      <c r="AQ30" s="72" t="s">
        <v>1167</v>
      </c>
      <c r="AR30" s="68">
        <v>1.68</v>
      </c>
      <c r="AS30" s="139">
        <v>33.6</v>
      </c>
      <c r="AT30" s="35">
        <f t="shared" si="0"/>
        <v>33.6</v>
      </c>
      <c r="AU30" s="68"/>
      <c r="AV30" s="35">
        <f t="shared" si="1"/>
        <v>15.12</v>
      </c>
      <c r="AW30" s="35"/>
      <c r="AX30" s="35">
        <f t="shared" si="2"/>
        <v>18.480000000000004</v>
      </c>
      <c r="AY30" s="68"/>
      <c r="AZ30" s="35"/>
      <c r="BA30" s="68" t="s">
        <v>1220</v>
      </c>
      <c r="BB30" s="68">
        <v>15874377939</v>
      </c>
      <c r="BC30" s="38"/>
      <c r="BE30" s="60"/>
    </row>
    <row r="31" spans="1:57" s="30" customFormat="1" ht="27.75" customHeight="1">
      <c r="A31" s="70">
        <v>23</v>
      </c>
      <c r="B31" s="27" t="s">
        <v>465</v>
      </c>
      <c r="C31" s="27" t="s">
        <v>461</v>
      </c>
      <c r="D31" s="27" t="s">
        <v>466</v>
      </c>
      <c r="E31" s="27" t="s">
        <v>467</v>
      </c>
      <c r="F31" s="27" t="s">
        <v>154</v>
      </c>
      <c r="G31" s="27" t="s">
        <v>468</v>
      </c>
      <c r="H31" s="68">
        <f t="shared" si="3"/>
        <v>8.567</v>
      </c>
      <c r="I31" s="28">
        <v>8.567</v>
      </c>
      <c r="J31" s="28"/>
      <c r="K31" s="28">
        <v>8.567</v>
      </c>
      <c r="L31" s="28">
        <v>1608</v>
      </c>
      <c r="M31" s="28">
        <v>8.567</v>
      </c>
      <c r="N31" s="28" t="s">
        <v>466</v>
      </c>
      <c r="O31" s="28">
        <v>6.5</v>
      </c>
      <c r="P31" s="27" t="s">
        <v>469</v>
      </c>
      <c r="Q31" s="27" t="s">
        <v>470</v>
      </c>
      <c r="R31" s="28">
        <v>1608</v>
      </c>
      <c r="S31" s="28"/>
      <c r="T31" s="27"/>
      <c r="U31" s="29"/>
      <c r="V31" s="29"/>
      <c r="W31" s="27"/>
      <c r="X31" s="28"/>
      <c r="Y31" s="27">
        <v>1608</v>
      </c>
      <c r="Z31" s="28"/>
      <c r="AA31" s="27">
        <v>1400</v>
      </c>
      <c r="AB31" s="27"/>
      <c r="AC31" s="27">
        <v>208</v>
      </c>
      <c r="AD31" s="28"/>
      <c r="AE31" s="28"/>
      <c r="AF31" s="27" t="s">
        <v>472</v>
      </c>
      <c r="AG31" s="27">
        <v>13739023510</v>
      </c>
      <c r="AH31" s="38"/>
      <c r="AI31" s="56"/>
      <c r="AJ31" s="71">
        <v>23</v>
      </c>
      <c r="AK31" s="68" t="s">
        <v>1227</v>
      </c>
      <c r="AL31" s="68" t="s">
        <v>1042</v>
      </c>
      <c r="AM31" s="68" t="s">
        <v>1110</v>
      </c>
      <c r="AN31" s="68" t="s">
        <v>1111</v>
      </c>
      <c r="AO31" s="68" t="s">
        <v>1137</v>
      </c>
      <c r="AP31" s="68">
        <v>1.1</v>
      </c>
      <c r="AQ31" s="72" t="s">
        <v>1167</v>
      </c>
      <c r="AR31" s="68">
        <v>1.1</v>
      </c>
      <c r="AS31" s="139">
        <v>22</v>
      </c>
      <c r="AT31" s="35">
        <f t="shared" si="0"/>
        <v>22</v>
      </c>
      <c r="AU31" s="68"/>
      <c r="AV31" s="35">
        <f t="shared" si="1"/>
        <v>9.9</v>
      </c>
      <c r="AW31" s="35"/>
      <c r="AX31" s="35">
        <f t="shared" si="2"/>
        <v>12.1</v>
      </c>
      <c r="AY31" s="68"/>
      <c r="AZ31" s="35"/>
      <c r="BA31" s="68" t="s">
        <v>1228</v>
      </c>
      <c r="BB31" s="68">
        <v>15874377939</v>
      </c>
      <c r="BC31" s="38"/>
      <c r="BE31" s="60"/>
    </row>
    <row r="32" spans="1:57" s="30" customFormat="1" ht="27.75" customHeight="1">
      <c r="A32" s="70">
        <v>24</v>
      </c>
      <c r="B32" s="27" t="s">
        <v>473</v>
      </c>
      <c r="C32" s="27" t="s">
        <v>461</v>
      </c>
      <c r="D32" s="27" t="s">
        <v>474</v>
      </c>
      <c r="E32" s="27" t="s">
        <v>475</v>
      </c>
      <c r="F32" s="27"/>
      <c r="G32" s="27"/>
      <c r="H32" s="68">
        <f t="shared" si="3"/>
        <v>3.2</v>
      </c>
      <c r="I32" s="28"/>
      <c r="J32" s="28">
        <v>3.2</v>
      </c>
      <c r="K32" s="28">
        <v>3.2</v>
      </c>
      <c r="L32" s="28">
        <v>270</v>
      </c>
      <c r="M32" s="28"/>
      <c r="N32" s="28"/>
      <c r="O32" s="28"/>
      <c r="P32" s="27"/>
      <c r="Q32" s="27"/>
      <c r="R32" s="28"/>
      <c r="S32" s="28">
        <v>3.2</v>
      </c>
      <c r="T32" s="27" t="s">
        <v>476</v>
      </c>
      <c r="U32" s="29" t="s">
        <v>477</v>
      </c>
      <c r="V32" s="29" t="s">
        <v>471</v>
      </c>
      <c r="W32" s="27" t="s">
        <v>78</v>
      </c>
      <c r="X32" s="28">
        <v>270</v>
      </c>
      <c r="Y32" s="27">
        <v>270</v>
      </c>
      <c r="Z32" s="28"/>
      <c r="AA32" s="27">
        <v>192</v>
      </c>
      <c r="AB32" s="27"/>
      <c r="AC32" s="27">
        <v>78</v>
      </c>
      <c r="AD32" s="28"/>
      <c r="AE32" s="28"/>
      <c r="AF32" s="27" t="s">
        <v>472</v>
      </c>
      <c r="AG32" s="27">
        <v>13739023510</v>
      </c>
      <c r="AH32" s="38"/>
      <c r="AI32" s="56"/>
      <c r="AJ32" s="71">
        <v>24</v>
      </c>
      <c r="AK32" s="68" t="s">
        <v>1229</v>
      </c>
      <c r="AL32" s="68" t="s">
        <v>1054</v>
      </c>
      <c r="AM32" s="68" t="s">
        <v>1070</v>
      </c>
      <c r="AN32" s="68" t="s">
        <v>1112</v>
      </c>
      <c r="AO32" s="68" t="s">
        <v>1138</v>
      </c>
      <c r="AP32" s="68">
        <v>3.75</v>
      </c>
      <c r="AQ32" s="72" t="s">
        <v>1167</v>
      </c>
      <c r="AR32" s="68">
        <v>3.75</v>
      </c>
      <c r="AS32" s="139">
        <v>75</v>
      </c>
      <c r="AT32" s="35">
        <f t="shared" si="0"/>
        <v>75</v>
      </c>
      <c r="AU32" s="68"/>
      <c r="AV32" s="35">
        <f t="shared" si="1"/>
        <v>33.75</v>
      </c>
      <c r="AW32" s="35"/>
      <c r="AX32" s="35">
        <f t="shared" si="2"/>
        <v>41.25</v>
      </c>
      <c r="AY32" s="68"/>
      <c r="AZ32" s="35"/>
      <c r="BA32" s="68" t="s">
        <v>1220</v>
      </c>
      <c r="BB32" s="68">
        <v>15874377939</v>
      </c>
      <c r="BC32" s="38"/>
      <c r="BE32" s="60"/>
    </row>
    <row r="33" spans="1:57" s="30" customFormat="1" ht="27.75" customHeight="1">
      <c r="A33" s="70">
        <v>25</v>
      </c>
      <c r="B33" s="27" t="s">
        <v>478</v>
      </c>
      <c r="C33" s="27" t="s">
        <v>461</v>
      </c>
      <c r="D33" s="27" t="s">
        <v>479</v>
      </c>
      <c r="E33" s="27" t="s">
        <v>480</v>
      </c>
      <c r="F33" s="32"/>
      <c r="G33" s="28"/>
      <c r="H33" s="68">
        <f t="shared" si="3"/>
        <v>2.6</v>
      </c>
      <c r="I33" s="28"/>
      <c r="J33" s="28">
        <v>2.6</v>
      </c>
      <c r="K33" s="28">
        <v>2.6</v>
      </c>
      <c r="L33" s="28">
        <v>220</v>
      </c>
      <c r="M33" s="28"/>
      <c r="N33" s="28"/>
      <c r="O33" s="28"/>
      <c r="P33" s="28"/>
      <c r="Q33" s="28"/>
      <c r="R33" s="28"/>
      <c r="S33" s="28">
        <v>2.6</v>
      </c>
      <c r="T33" s="27" t="s">
        <v>481</v>
      </c>
      <c r="U33" s="156" t="s">
        <v>477</v>
      </c>
      <c r="V33" s="156" t="s">
        <v>471</v>
      </c>
      <c r="W33" s="27" t="s">
        <v>78</v>
      </c>
      <c r="X33" s="28">
        <v>220</v>
      </c>
      <c r="Y33" s="27">
        <v>220</v>
      </c>
      <c r="Z33" s="28"/>
      <c r="AA33" s="27">
        <v>156</v>
      </c>
      <c r="AB33" s="27"/>
      <c r="AC33" s="27">
        <v>64</v>
      </c>
      <c r="AD33" s="27"/>
      <c r="AE33" s="28"/>
      <c r="AF33" s="27" t="s">
        <v>472</v>
      </c>
      <c r="AG33" s="27">
        <v>13739023510</v>
      </c>
      <c r="AH33" s="38"/>
      <c r="AI33" s="56"/>
      <c r="AJ33" s="71">
        <v>25</v>
      </c>
      <c r="AK33" s="68" t="s">
        <v>1229</v>
      </c>
      <c r="AL33" s="68" t="s">
        <v>1113</v>
      </c>
      <c r="AM33" s="68" t="s">
        <v>1114</v>
      </c>
      <c r="AN33" s="68" t="s">
        <v>1115</v>
      </c>
      <c r="AO33" s="68" t="s">
        <v>1139</v>
      </c>
      <c r="AP33" s="68">
        <v>2.8</v>
      </c>
      <c r="AQ33" s="72" t="s">
        <v>1167</v>
      </c>
      <c r="AR33" s="68">
        <v>2.8</v>
      </c>
      <c r="AS33" s="139">
        <v>56</v>
      </c>
      <c r="AT33" s="35">
        <f t="shared" si="0"/>
        <v>56</v>
      </c>
      <c r="AU33" s="68"/>
      <c r="AV33" s="35">
        <f t="shared" si="1"/>
        <v>25.2</v>
      </c>
      <c r="AW33" s="35"/>
      <c r="AX33" s="35">
        <f t="shared" si="2"/>
        <v>30.8</v>
      </c>
      <c r="AY33" s="68"/>
      <c r="AZ33" s="35"/>
      <c r="BA33" s="68" t="s">
        <v>1230</v>
      </c>
      <c r="BB33" s="68">
        <v>15874377939</v>
      </c>
      <c r="BC33" s="38"/>
      <c r="BE33" s="60"/>
    </row>
    <row r="34" spans="1:57" s="30" customFormat="1" ht="27.75" customHeight="1">
      <c r="A34" s="70">
        <v>26</v>
      </c>
      <c r="B34" s="27" t="s">
        <v>482</v>
      </c>
      <c r="C34" s="27" t="s">
        <v>461</v>
      </c>
      <c r="D34" s="27" t="s">
        <v>483</v>
      </c>
      <c r="E34" s="27" t="s">
        <v>484</v>
      </c>
      <c r="F34" s="27" t="s">
        <v>154</v>
      </c>
      <c r="G34" s="28"/>
      <c r="H34" s="68">
        <f t="shared" si="3"/>
        <v>1</v>
      </c>
      <c r="I34" s="28"/>
      <c r="J34" s="28">
        <v>1</v>
      </c>
      <c r="K34" s="28">
        <v>1</v>
      </c>
      <c r="L34" s="28">
        <v>85</v>
      </c>
      <c r="M34" s="28"/>
      <c r="N34" s="28"/>
      <c r="O34" s="28"/>
      <c r="P34" s="28"/>
      <c r="Q34" s="28"/>
      <c r="R34" s="28"/>
      <c r="S34" s="28">
        <v>1</v>
      </c>
      <c r="T34" s="27" t="s">
        <v>485</v>
      </c>
      <c r="U34" s="29" t="s">
        <v>486</v>
      </c>
      <c r="V34" s="29" t="s">
        <v>487</v>
      </c>
      <c r="W34" s="27" t="s">
        <v>78</v>
      </c>
      <c r="X34" s="28">
        <v>85</v>
      </c>
      <c r="Y34" s="27">
        <v>85</v>
      </c>
      <c r="Z34" s="28"/>
      <c r="AA34" s="27">
        <v>60</v>
      </c>
      <c r="AB34" s="27"/>
      <c r="AC34" s="27">
        <v>25</v>
      </c>
      <c r="AD34" s="27"/>
      <c r="AE34" s="28"/>
      <c r="AF34" s="27" t="s">
        <v>472</v>
      </c>
      <c r="AG34" s="27">
        <v>13739023510</v>
      </c>
      <c r="AH34" s="38"/>
      <c r="AI34" s="56"/>
      <c r="AJ34" s="71">
        <v>26</v>
      </c>
      <c r="AK34" s="68" t="str">
        <f>'[1]Sheet1'!$C6</f>
        <v>泸溪县</v>
      </c>
      <c r="AL34" s="77" t="s">
        <v>105</v>
      </c>
      <c r="AM34" s="77" t="s">
        <v>1231</v>
      </c>
      <c r="AN34" s="78" t="s">
        <v>1168</v>
      </c>
      <c r="AO34" s="68" t="s">
        <v>125</v>
      </c>
      <c r="AP34" s="68">
        <v>2.831</v>
      </c>
      <c r="AQ34" s="72" t="s">
        <v>1040</v>
      </c>
      <c r="AR34" s="68">
        <v>2.831</v>
      </c>
      <c r="AS34" s="139">
        <v>65.39</v>
      </c>
      <c r="AT34" s="35">
        <f t="shared" si="0"/>
        <v>65.39</v>
      </c>
      <c r="AU34" s="68"/>
      <c r="AV34" s="35">
        <f>AR34*9</f>
        <v>25.479</v>
      </c>
      <c r="AW34" s="35"/>
      <c r="AX34" s="35">
        <f t="shared" si="2"/>
        <v>39.911</v>
      </c>
      <c r="AY34" s="68"/>
      <c r="AZ34" s="35"/>
      <c r="BA34" s="68" t="s">
        <v>72</v>
      </c>
      <c r="BB34" s="68">
        <v>15107475426</v>
      </c>
      <c r="BC34" s="38"/>
      <c r="BE34" s="60"/>
    </row>
    <row r="35" spans="1:57" s="30" customFormat="1" ht="27.75" customHeight="1">
      <c r="A35" s="70">
        <v>27</v>
      </c>
      <c r="B35" s="27" t="s">
        <v>488</v>
      </c>
      <c r="C35" s="27" t="s">
        <v>461</v>
      </c>
      <c r="D35" s="27" t="s">
        <v>489</v>
      </c>
      <c r="E35" s="28" t="s">
        <v>490</v>
      </c>
      <c r="F35" s="32"/>
      <c r="G35" s="28"/>
      <c r="H35" s="68">
        <f t="shared" si="3"/>
        <v>3.946</v>
      </c>
      <c r="I35" s="28"/>
      <c r="J35" s="28">
        <v>3.946</v>
      </c>
      <c r="K35" s="28">
        <v>3.946</v>
      </c>
      <c r="L35" s="28">
        <v>350</v>
      </c>
      <c r="M35" s="28"/>
      <c r="N35" s="28"/>
      <c r="O35" s="28"/>
      <c r="P35" s="28"/>
      <c r="Q35" s="28"/>
      <c r="R35" s="28"/>
      <c r="S35" s="28">
        <v>3.946</v>
      </c>
      <c r="T35" s="27" t="s">
        <v>491</v>
      </c>
      <c r="U35" s="29" t="s">
        <v>477</v>
      </c>
      <c r="V35" s="156" t="s">
        <v>471</v>
      </c>
      <c r="W35" s="27" t="s">
        <v>78</v>
      </c>
      <c r="X35" s="28">
        <v>350</v>
      </c>
      <c r="Y35" s="27">
        <v>350</v>
      </c>
      <c r="Z35" s="28"/>
      <c r="AA35" s="27">
        <v>236.76000000000002</v>
      </c>
      <c r="AB35" s="27"/>
      <c r="AC35" s="27">
        <v>113.23999999999998</v>
      </c>
      <c r="AD35" s="27"/>
      <c r="AE35" s="28"/>
      <c r="AF35" s="27" t="s">
        <v>472</v>
      </c>
      <c r="AG35" s="27">
        <v>13739023510</v>
      </c>
      <c r="AH35" s="38"/>
      <c r="AI35" s="56"/>
      <c r="AJ35" s="71">
        <v>27</v>
      </c>
      <c r="AK35" s="68" t="str">
        <f>'[1]Sheet1'!$C7</f>
        <v>泸溪县</v>
      </c>
      <c r="AL35" s="77" t="s">
        <v>74</v>
      </c>
      <c r="AM35" s="68" t="s">
        <v>1195</v>
      </c>
      <c r="AN35" s="78" t="s">
        <v>1169</v>
      </c>
      <c r="AO35" s="68" t="s">
        <v>1232</v>
      </c>
      <c r="AP35" s="68">
        <v>0.35</v>
      </c>
      <c r="AQ35" s="72" t="s">
        <v>1040</v>
      </c>
      <c r="AR35" s="68">
        <v>0.35</v>
      </c>
      <c r="AS35" s="139">
        <v>8.08</v>
      </c>
      <c r="AT35" s="35">
        <f t="shared" si="0"/>
        <v>8.08</v>
      </c>
      <c r="AU35" s="68"/>
      <c r="AV35" s="35">
        <f aca="true" t="shared" si="6" ref="AV35:AV63">AR35*9</f>
        <v>3.15</v>
      </c>
      <c r="AW35" s="35"/>
      <c r="AX35" s="35">
        <f t="shared" si="2"/>
        <v>4.93</v>
      </c>
      <c r="AY35" s="68"/>
      <c r="AZ35" s="35"/>
      <c r="BA35" s="68" t="s">
        <v>72</v>
      </c>
      <c r="BB35" s="68">
        <v>15107475426</v>
      </c>
      <c r="BC35" s="38"/>
      <c r="BE35" s="60"/>
    </row>
    <row r="36" spans="1:57" s="30" customFormat="1" ht="27.75" customHeight="1">
      <c r="A36" s="70">
        <v>28</v>
      </c>
      <c r="B36" s="32" t="s">
        <v>492</v>
      </c>
      <c r="C36" s="32" t="s">
        <v>461</v>
      </c>
      <c r="D36" s="32" t="s">
        <v>493</v>
      </c>
      <c r="E36" s="68" t="s">
        <v>228</v>
      </c>
      <c r="F36" s="32" t="s">
        <v>154</v>
      </c>
      <c r="G36" s="68"/>
      <c r="H36" s="68">
        <v>1.7</v>
      </c>
      <c r="I36" s="68"/>
      <c r="J36" s="68">
        <v>1.7</v>
      </c>
      <c r="K36" s="68">
        <v>1.7</v>
      </c>
      <c r="L36" s="68">
        <v>172</v>
      </c>
      <c r="M36" s="68"/>
      <c r="N36" s="68"/>
      <c r="O36" s="68"/>
      <c r="P36" s="68"/>
      <c r="Q36" s="68"/>
      <c r="R36" s="68"/>
      <c r="S36" s="68">
        <v>1.7</v>
      </c>
      <c r="T36" s="68" t="s">
        <v>485</v>
      </c>
      <c r="U36" s="68" t="s">
        <v>477</v>
      </c>
      <c r="V36" s="68" t="s">
        <v>487</v>
      </c>
      <c r="W36" s="68" t="s">
        <v>78</v>
      </c>
      <c r="X36" s="68">
        <v>172</v>
      </c>
      <c r="Y36" s="68">
        <v>172</v>
      </c>
      <c r="Z36" s="68"/>
      <c r="AA36" s="68">
        <v>102</v>
      </c>
      <c r="AB36" s="68"/>
      <c r="AC36" s="68">
        <v>70</v>
      </c>
      <c r="AD36" s="68"/>
      <c r="AE36" s="68"/>
      <c r="AF36" s="38" t="s">
        <v>472</v>
      </c>
      <c r="AG36" s="38">
        <v>13739023510</v>
      </c>
      <c r="AH36" s="38"/>
      <c r="AI36" s="56"/>
      <c r="AJ36" s="71">
        <v>28</v>
      </c>
      <c r="AK36" s="68" t="str">
        <f>'[1]Sheet1'!$C8</f>
        <v>泸溪县</v>
      </c>
      <c r="AL36" s="77" t="s">
        <v>98</v>
      </c>
      <c r="AM36" s="77" t="s">
        <v>1233</v>
      </c>
      <c r="AN36" s="78" t="s">
        <v>1234</v>
      </c>
      <c r="AO36" s="68" t="s">
        <v>1235</v>
      </c>
      <c r="AP36" s="68">
        <v>1.82</v>
      </c>
      <c r="AQ36" s="72" t="s">
        <v>1040</v>
      </c>
      <c r="AR36" s="68">
        <v>1.82</v>
      </c>
      <c r="AS36" s="139">
        <v>42.04</v>
      </c>
      <c r="AT36" s="35">
        <f t="shared" si="0"/>
        <v>42.04</v>
      </c>
      <c r="AU36" s="68"/>
      <c r="AV36" s="35">
        <f t="shared" si="6"/>
        <v>16.38</v>
      </c>
      <c r="AW36" s="35"/>
      <c r="AX36" s="35">
        <f t="shared" si="2"/>
        <v>25.66</v>
      </c>
      <c r="AY36" s="68"/>
      <c r="AZ36" s="35"/>
      <c r="BA36" s="68" t="s">
        <v>72</v>
      </c>
      <c r="BB36" s="68">
        <v>15107475426</v>
      </c>
      <c r="BC36" s="38"/>
      <c r="BE36" s="60"/>
    </row>
    <row r="37" spans="1:57" s="30" customFormat="1" ht="27.75" customHeight="1">
      <c r="A37" s="70">
        <v>29</v>
      </c>
      <c r="B37" s="32" t="s">
        <v>661</v>
      </c>
      <c r="C37" s="32" t="s">
        <v>462</v>
      </c>
      <c r="D37" s="32" t="s">
        <v>662</v>
      </c>
      <c r="E37" s="68" t="s">
        <v>663</v>
      </c>
      <c r="F37" s="32" t="s">
        <v>154</v>
      </c>
      <c r="G37" s="68" t="s">
        <v>664</v>
      </c>
      <c r="H37" s="68">
        <f t="shared" si="3"/>
        <v>12.095</v>
      </c>
      <c r="I37" s="68">
        <v>12.095</v>
      </c>
      <c r="J37" s="68"/>
      <c r="K37" s="68">
        <f>M37+S37</f>
        <v>12.095</v>
      </c>
      <c r="L37" s="68">
        <f>R37+X37</f>
        <v>4838</v>
      </c>
      <c r="M37" s="68">
        <v>12.095</v>
      </c>
      <c r="N37" s="68" t="s">
        <v>662</v>
      </c>
      <c r="O37" s="68">
        <v>6.5</v>
      </c>
      <c r="P37" s="68" t="s">
        <v>66</v>
      </c>
      <c r="Q37" s="68" t="s">
        <v>665</v>
      </c>
      <c r="R37" s="68">
        <v>4838</v>
      </c>
      <c r="S37" s="68"/>
      <c r="T37" s="68"/>
      <c r="U37" s="68"/>
      <c r="V37" s="68"/>
      <c r="W37" s="68"/>
      <c r="X37" s="68"/>
      <c r="Y37" s="68">
        <v>4838</v>
      </c>
      <c r="Z37" s="68"/>
      <c r="AA37" s="68">
        <v>2419</v>
      </c>
      <c r="AB37" s="68"/>
      <c r="AC37" s="68">
        <v>2419</v>
      </c>
      <c r="AD37" s="68"/>
      <c r="AE37" s="68"/>
      <c r="AF37" s="38" t="s">
        <v>1260</v>
      </c>
      <c r="AG37" s="38">
        <v>15974326973</v>
      </c>
      <c r="AH37" s="38"/>
      <c r="AI37" s="56"/>
      <c r="AJ37" s="71">
        <v>29</v>
      </c>
      <c r="AK37" s="68" t="str">
        <f>'[1]Sheet1'!$C9</f>
        <v>泸溪县</v>
      </c>
      <c r="AL37" s="77" t="s">
        <v>126</v>
      </c>
      <c r="AM37" s="68" t="s">
        <v>1196</v>
      </c>
      <c r="AN37" s="78" t="s">
        <v>1170</v>
      </c>
      <c r="AO37" s="68" t="s">
        <v>1236</v>
      </c>
      <c r="AP37" s="68">
        <v>0.844</v>
      </c>
      <c r="AQ37" s="72" t="s">
        <v>1040</v>
      </c>
      <c r="AR37" s="68">
        <v>0.844</v>
      </c>
      <c r="AS37" s="139">
        <v>19.4965</v>
      </c>
      <c r="AT37" s="35">
        <f t="shared" si="0"/>
        <v>19.4965</v>
      </c>
      <c r="AU37" s="68"/>
      <c r="AV37" s="35">
        <f t="shared" si="6"/>
        <v>7.596</v>
      </c>
      <c r="AW37" s="35"/>
      <c r="AX37" s="35">
        <f t="shared" si="2"/>
        <v>11.900500000000001</v>
      </c>
      <c r="AY37" s="68"/>
      <c r="AZ37" s="35"/>
      <c r="BA37" s="68" t="s">
        <v>72</v>
      </c>
      <c r="BB37" s="68">
        <v>15107475426</v>
      </c>
      <c r="BC37" s="38"/>
      <c r="BE37" s="60"/>
    </row>
    <row r="38" spans="1:57" s="30" customFormat="1" ht="27.75" customHeight="1">
      <c r="A38" s="70">
        <v>30</v>
      </c>
      <c r="B38" s="32" t="s">
        <v>666</v>
      </c>
      <c r="C38" s="32" t="s">
        <v>462</v>
      </c>
      <c r="D38" s="32" t="s">
        <v>667</v>
      </c>
      <c r="E38" s="32" t="s">
        <v>668</v>
      </c>
      <c r="F38" s="32" t="s">
        <v>154</v>
      </c>
      <c r="G38" s="68" t="s">
        <v>669</v>
      </c>
      <c r="H38" s="68">
        <f t="shared" si="3"/>
        <v>5.51</v>
      </c>
      <c r="I38" s="68"/>
      <c r="J38" s="68">
        <v>5.51</v>
      </c>
      <c r="K38" s="68">
        <f>M38+S38</f>
        <v>5.51</v>
      </c>
      <c r="L38" s="68">
        <f>R38+X38</f>
        <v>2536.5578</v>
      </c>
      <c r="M38" s="68"/>
      <c r="N38" s="68"/>
      <c r="O38" s="68"/>
      <c r="P38" s="68"/>
      <c r="Q38" s="68"/>
      <c r="R38" s="68"/>
      <c r="S38" s="68">
        <v>5.51</v>
      </c>
      <c r="T38" s="68" t="s">
        <v>670</v>
      </c>
      <c r="U38" s="68">
        <v>6</v>
      </c>
      <c r="V38" s="68" t="s">
        <v>77</v>
      </c>
      <c r="W38" s="68" t="s">
        <v>671</v>
      </c>
      <c r="X38" s="68">
        <v>2536.5578</v>
      </c>
      <c r="Y38" s="68">
        <v>2536.5578</v>
      </c>
      <c r="Z38" s="68"/>
      <c r="AA38" s="68">
        <v>330.6</v>
      </c>
      <c r="AB38" s="68"/>
      <c r="AC38" s="68">
        <v>2205.9578</v>
      </c>
      <c r="AD38" s="68"/>
      <c r="AE38" s="68"/>
      <c r="AF38" s="38" t="s">
        <v>1261</v>
      </c>
      <c r="AG38" s="38">
        <v>15974326973</v>
      </c>
      <c r="AH38" s="38"/>
      <c r="AI38" s="56"/>
      <c r="AJ38" s="71">
        <v>30</v>
      </c>
      <c r="AK38" s="68" t="str">
        <f>'[1]Sheet1'!$C10</f>
        <v>泸溪县</v>
      </c>
      <c r="AL38" s="77" t="s">
        <v>105</v>
      </c>
      <c r="AM38" s="77" t="s">
        <v>106</v>
      </c>
      <c r="AN38" s="78" t="s">
        <v>1237</v>
      </c>
      <c r="AO38" s="68" t="s">
        <v>128</v>
      </c>
      <c r="AP38" s="68">
        <v>1.095</v>
      </c>
      <c r="AQ38" s="72" t="s">
        <v>1040</v>
      </c>
      <c r="AR38" s="68">
        <v>1.095</v>
      </c>
      <c r="AS38" s="139">
        <v>25.2946</v>
      </c>
      <c r="AT38" s="35">
        <f t="shared" si="0"/>
        <v>25.2946</v>
      </c>
      <c r="AU38" s="68"/>
      <c r="AV38" s="35">
        <f t="shared" si="6"/>
        <v>9.855</v>
      </c>
      <c r="AW38" s="35"/>
      <c r="AX38" s="35">
        <f t="shared" si="2"/>
        <v>15.439599999999999</v>
      </c>
      <c r="AY38" s="68"/>
      <c r="AZ38" s="35"/>
      <c r="BA38" s="68" t="s">
        <v>72</v>
      </c>
      <c r="BB38" s="68">
        <v>15107475426</v>
      </c>
      <c r="BC38" s="38"/>
      <c r="BE38" s="60"/>
    </row>
    <row r="39" spans="1:57" s="30" customFormat="1" ht="27.75" customHeight="1">
      <c r="A39" s="70">
        <v>31</v>
      </c>
      <c r="B39" s="32" t="s">
        <v>672</v>
      </c>
      <c r="C39" s="68" t="s">
        <v>462</v>
      </c>
      <c r="D39" s="68" t="s">
        <v>673</v>
      </c>
      <c r="E39" s="68" t="s">
        <v>674</v>
      </c>
      <c r="F39" s="32" t="s">
        <v>154</v>
      </c>
      <c r="G39" s="68" t="s">
        <v>669</v>
      </c>
      <c r="H39" s="68">
        <f t="shared" si="3"/>
        <v>4.5</v>
      </c>
      <c r="I39" s="68"/>
      <c r="J39" s="68">
        <v>4.5</v>
      </c>
      <c r="K39" s="68">
        <f>M39+S39</f>
        <v>4.5</v>
      </c>
      <c r="L39" s="68">
        <f>R39+X39</f>
        <v>345.2403</v>
      </c>
      <c r="M39" s="68"/>
      <c r="N39" s="68"/>
      <c r="O39" s="68"/>
      <c r="P39" s="68"/>
      <c r="Q39" s="68"/>
      <c r="R39" s="68"/>
      <c r="S39" s="68">
        <v>4.5</v>
      </c>
      <c r="T39" s="68" t="s">
        <v>675</v>
      </c>
      <c r="U39" s="68">
        <v>6</v>
      </c>
      <c r="V39" s="68" t="s">
        <v>77</v>
      </c>
      <c r="W39" s="68" t="s">
        <v>671</v>
      </c>
      <c r="X39" s="68">
        <v>345.2403</v>
      </c>
      <c r="Y39" s="68">
        <v>345.2403</v>
      </c>
      <c r="Z39" s="68"/>
      <c r="AA39" s="68">
        <v>270</v>
      </c>
      <c r="AB39" s="68"/>
      <c r="AC39" s="68">
        <v>75.2403</v>
      </c>
      <c r="AD39" s="68"/>
      <c r="AE39" s="68"/>
      <c r="AF39" s="38" t="s">
        <v>1262</v>
      </c>
      <c r="AG39" s="38">
        <v>15974326973</v>
      </c>
      <c r="AH39" s="38"/>
      <c r="AI39" s="56"/>
      <c r="AJ39" s="71">
        <v>31</v>
      </c>
      <c r="AK39" s="68" t="str">
        <f>'[1]Sheet1'!$C11</f>
        <v>泸溪县</v>
      </c>
      <c r="AL39" s="77" t="s">
        <v>79</v>
      </c>
      <c r="AM39" s="68" t="s">
        <v>1238</v>
      </c>
      <c r="AN39" s="78" t="s">
        <v>1239</v>
      </c>
      <c r="AO39" s="68" t="s">
        <v>1240</v>
      </c>
      <c r="AP39" s="68">
        <v>2.006</v>
      </c>
      <c r="AQ39" s="72" t="s">
        <v>1040</v>
      </c>
      <c r="AR39" s="68">
        <v>2.006</v>
      </c>
      <c r="AS39" s="139">
        <v>46.0678</v>
      </c>
      <c r="AT39" s="35">
        <f t="shared" si="0"/>
        <v>46.0678</v>
      </c>
      <c r="AU39" s="68"/>
      <c r="AV39" s="35">
        <f t="shared" si="6"/>
        <v>18.054</v>
      </c>
      <c r="AW39" s="35"/>
      <c r="AX39" s="35">
        <f t="shared" si="2"/>
        <v>28.0138</v>
      </c>
      <c r="AY39" s="68"/>
      <c r="AZ39" s="35"/>
      <c r="BA39" s="68" t="s">
        <v>72</v>
      </c>
      <c r="BB39" s="68">
        <v>15107475426</v>
      </c>
      <c r="BC39" s="38"/>
      <c r="BE39" s="60"/>
    </row>
    <row r="40" spans="1:57" s="30" customFormat="1" ht="27.75" customHeight="1">
      <c r="A40" s="70">
        <v>32</v>
      </c>
      <c r="B40" s="32" t="s">
        <v>795</v>
      </c>
      <c r="C40" s="32" t="s">
        <v>463</v>
      </c>
      <c r="D40" s="32" t="s">
        <v>728</v>
      </c>
      <c r="E40" s="68"/>
      <c r="F40" s="32" t="s">
        <v>154</v>
      </c>
      <c r="G40" s="68" t="s">
        <v>796</v>
      </c>
      <c r="H40" s="68">
        <f t="shared" si="3"/>
        <v>13</v>
      </c>
      <c r="I40" s="68">
        <v>13</v>
      </c>
      <c r="J40" s="68"/>
      <c r="K40" s="68">
        <v>13</v>
      </c>
      <c r="L40" s="68">
        <v>5200</v>
      </c>
      <c r="M40" s="68">
        <v>13</v>
      </c>
      <c r="N40" s="68" t="s">
        <v>728</v>
      </c>
      <c r="O40" s="68">
        <v>6.5</v>
      </c>
      <c r="P40" s="68" t="s">
        <v>66</v>
      </c>
      <c r="Q40" s="68" t="s">
        <v>67</v>
      </c>
      <c r="R40" s="68">
        <v>5200</v>
      </c>
      <c r="S40" s="68"/>
      <c r="T40" s="68"/>
      <c r="U40" s="68"/>
      <c r="V40" s="68"/>
      <c r="W40" s="68"/>
      <c r="X40" s="68"/>
      <c r="Y40" s="68">
        <v>5200</v>
      </c>
      <c r="Z40" s="68"/>
      <c r="AA40" s="68">
        <v>2600</v>
      </c>
      <c r="AB40" s="32"/>
      <c r="AC40" s="32">
        <v>2600</v>
      </c>
      <c r="AD40" s="68"/>
      <c r="AE40" s="68"/>
      <c r="AF40" s="38" t="s">
        <v>797</v>
      </c>
      <c r="AG40" s="38">
        <v>13762163968</v>
      </c>
      <c r="AH40" s="38"/>
      <c r="AI40" s="56"/>
      <c r="AJ40" s="71">
        <v>32</v>
      </c>
      <c r="AK40" s="68" t="str">
        <f>'[1]Sheet1'!$C12</f>
        <v>泸溪县</v>
      </c>
      <c r="AL40" s="77" t="s">
        <v>1199</v>
      </c>
      <c r="AM40" s="77" t="s">
        <v>1171</v>
      </c>
      <c r="AN40" s="78" t="s">
        <v>1241</v>
      </c>
      <c r="AO40" s="68" t="s">
        <v>80</v>
      </c>
      <c r="AP40" s="68">
        <v>1.169</v>
      </c>
      <c r="AQ40" s="72" t="s">
        <v>1040</v>
      </c>
      <c r="AR40" s="68">
        <v>1.169</v>
      </c>
      <c r="AS40" s="139">
        <v>27.004</v>
      </c>
      <c r="AT40" s="35">
        <f t="shared" si="0"/>
        <v>27.004</v>
      </c>
      <c r="AU40" s="68"/>
      <c r="AV40" s="35">
        <f t="shared" si="6"/>
        <v>10.521</v>
      </c>
      <c r="AW40" s="35"/>
      <c r="AX40" s="35">
        <f t="shared" si="2"/>
        <v>16.483</v>
      </c>
      <c r="AY40" s="68"/>
      <c r="AZ40" s="35"/>
      <c r="BA40" s="68" t="s">
        <v>72</v>
      </c>
      <c r="BB40" s="68">
        <v>15107475426</v>
      </c>
      <c r="BC40" s="38"/>
      <c r="BE40" s="60"/>
    </row>
    <row r="41" spans="1:57" s="30" customFormat="1" ht="27.75" customHeight="1">
      <c r="A41" s="70">
        <v>33</v>
      </c>
      <c r="B41" s="32" t="s">
        <v>798</v>
      </c>
      <c r="C41" s="32" t="s">
        <v>463</v>
      </c>
      <c r="D41" s="32" t="s">
        <v>799</v>
      </c>
      <c r="E41" s="68"/>
      <c r="F41" s="32" t="s">
        <v>154</v>
      </c>
      <c r="G41" s="68" t="s">
        <v>800</v>
      </c>
      <c r="H41" s="68">
        <f t="shared" si="3"/>
        <v>11.18</v>
      </c>
      <c r="I41" s="68">
        <v>11.18</v>
      </c>
      <c r="J41" s="68"/>
      <c r="K41" s="68">
        <v>11.18</v>
      </c>
      <c r="L41" s="68">
        <v>4472</v>
      </c>
      <c r="M41" s="68">
        <v>11.18</v>
      </c>
      <c r="N41" s="68" t="s">
        <v>799</v>
      </c>
      <c r="O41" s="68">
        <v>6.5</v>
      </c>
      <c r="P41" s="68" t="s">
        <v>66</v>
      </c>
      <c r="Q41" s="68" t="s">
        <v>67</v>
      </c>
      <c r="R41" s="68">
        <v>4472</v>
      </c>
      <c r="S41" s="68"/>
      <c r="T41" s="68"/>
      <c r="U41" s="68"/>
      <c r="V41" s="68"/>
      <c r="W41" s="68"/>
      <c r="X41" s="68"/>
      <c r="Y41" s="68">
        <v>4472</v>
      </c>
      <c r="Z41" s="68"/>
      <c r="AA41" s="68">
        <v>2236</v>
      </c>
      <c r="AB41" s="68"/>
      <c r="AC41" s="68">
        <v>2236</v>
      </c>
      <c r="AD41" s="68"/>
      <c r="AE41" s="68"/>
      <c r="AF41" s="38" t="s">
        <v>797</v>
      </c>
      <c r="AG41" s="38">
        <v>13762163968</v>
      </c>
      <c r="AH41" s="38"/>
      <c r="AI41" s="56"/>
      <c r="AJ41" s="71">
        <v>33</v>
      </c>
      <c r="AK41" s="68" t="str">
        <f>'[1]Sheet1'!$C13</f>
        <v>泸溪县</v>
      </c>
      <c r="AL41" s="68" t="s">
        <v>108</v>
      </c>
      <c r="AM41" s="77" t="s">
        <v>1200</v>
      </c>
      <c r="AN41" s="78" t="s">
        <v>1172</v>
      </c>
      <c r="AO41" s="68" t="s">
        <v>123</v>
      </c>
      <c r="AP41" s="68">
        <v>1.265</v>
      </c>
      <c r="AQ41" s="72" t="s">
        <v>1040</v>
      </c>
      <c r="AR41" s="68">
        <v>1.265</v>
      </c>
      <c r="AS41" s="139">
        <v>29.221899999999998</v>
      </c>
      <c r="AT41" s="35">
        <f t="shared" si="0"/>
        <v>29.221899999999998</v>
      </c>
      <c r="AU41" s="68"/>
      <c r="AV41" s="35">
        <f t="shared" si="6"/>
        <v>11.385</v>
      </c>
      <c r="AW41" s="35"/>
      <c r="AX41" s="35">
        <f t="shared" si="2"/>
        <v>17.8369</v>
      </c>
      <c r="AY41" s="68"/>
      <c r="AZ41" s="35"/>
      <c r="BA41" s="68" t="s">
        <v>72</v>
      </c>
      <c r="BB41" s="68">
        <v>15107475426</v>
      </c>
      <c r="BC41" s="38"/>
      <c r="BE41" s="60"/>
    </row>
    <row r="42" spans="1:57" s="30" customFormat="1" ht="27.75" customHeight="1">
      <c r="A42" s="70">
        <v>34</v>
      </c>
      <c r="B42" s="32" t="s">
        <v>801</v>
      </c>
      <c r="C42" s="32" t="s">
        <v>463</v>
      </c>
      <c r="D42" s="32" t="s">
        <v>767</v>
      </c>
      <c r="E42" s="68"/>
      <c r="F42" s="32" t="s">
        <v>154</v>
      </c>
      <c r="G42" s="68" t="s">
        <v>802</v>
      </c>
      <c r="H42" s="68">
        <f t="shared" si="3"/>
        <v>6</v>
      </c>
      <c r="I42" s="68">
        <v>6</v>
      </c>
      <c r="J42" s="68"/>
      <c r="K42" s="68">
        <v>6</v>
      </c>
      <c r="L42" s="68">
        <v>2400</v>
      </c>
      <c r="M42" s="68">
        <v>6</v>
      </c>
      <c r="N42" s="68" t="s">
        <v>767</v>
      </c>
      <c r="O42" s="68">
        <v>5.5</v>
      </c>
      <c r="P42" s="68" t="s">
        <v>77</v>
      </c>
      <c r="Q42" s="68" t="s">
        <v>67</v>
      </c>
      <c r="R42" s="68">
        <v>2400</v>
      </c>
      <c r="S42" s="68"/>
      <c r="T42" s="68"/>
      <c r="U42" s="68"/>
      <c r="V42" s="68"/>
      <c r="W42" s="68"/>
      <c r="X42" s="68"/>
      <c r="Y42" s="68">
        <v>2400</v>
      </c>
      <c r="Z42" s="68"/>
      <c r="AA42" s="68">
        <v>1200</v>
      </c>
      <c r="AB42" s="68"/>
      <c r="AC42" s="68">
        <v>1200</v>
      </c>
      <c r="AD42" s="68"/>
      <c r="AE42" s="68"/>
      <c r="AF42" s="38" t="s">
        <v>797</v>
      </c>
      <c r="AG42" s="38">
        <v>13762163968</v>
      </c>
      <c r="AH42" s="38"/>
      <c r="AI42" s="56"/>
      <c r="AJ42" s="71">
        <v>34</v>
      </c>
      <c r="AK42" s="68" t="str">
        <f>'[1]Sheet1'!$C14</f>
        <v>泸溪县</v>
      </c>
      <c r="AL42" s="77" t="s">
        <v>108</v>
      </c>
      <c r="AM42" s="77" t="s">
        <v>1201</v>
      </c>
      <c r="AN42" s="78" t="s">
        <v>1242</v>
      </c>
      <c r="AO42" s="68" t="s">
        <v>130</v>
      </c>
      <c r="AP42" s="68">
        <v>4.75</v>
      </c>
      <c r="AQ42" s="72" t="s">
        <v>1040</v>
      </c>
      <c r="AR42" s="68">
        <v>4.75</v>
      </c>
      <c r="AS42" s="139">
        <v>109.725</v>
      </c>
      <c r="AT42" s="35">
        <f t="shared" si="0"/>
        <v>109.725</v>
      </c>
      <c r="AU42" s="68"/>
      <c r="AV42" s="35">
        <f t="shared" si="6"/>
        <v>42.75</v>
      </c>
      <c r="AW42" s="35"/>
      <c r="AX42" s="35">
        <f t="shared" si="2"/>
        <v>66.975</v>
      </c>
      <c r="AY42" s="68"/>
      <c r="AZ42" s="35"/>
      <c r="BA42" s="68" t="s">
        <v>72</v>
      </c>
      <c r="BB42" s="68">
        <v>15107475426</v>
      </c>
      <c r="BC42" s="38"/>
      <c r="BE42" s="60"/>
    </row>
    <row r="43" spans="1:57" s="30" customFormat="1" ht="27.75" customHeight="1">
      <c r="A43" s="70">
        <v>35</v>
      </c>
      <c r="B43" s="32" t="s">
        <v>803</v>
      </c>
      <c r="C43" s="32" t="s">
        <v>463</v>
      </c>
      <c r="D43" s="32" t="s">
        <v>723</v>
      </c>
      <c r="E43" s="32" t="s">
        <v>804</v>
      </c>
      <c r="F43" s="32"/>
      <c r="G43" s="68"/>
      <c r="H43" s="68">
        <f t="shared" si="3"/>
        <v>2</v>
      </c>
      <c r="I43" s="68"/>
      <c r="J43" s="68">
        <v>2</v>
      </c>
      <c r="K43" s="68">
        <v>2</v>
      </c>
      <c r="L43" s="68">
        <v>240</v>
      </c>
      <c r="M43" s="68"/>
      <c r="N43" s="68"/>
      <c r="O43" s="68"/>
      <c r="P43" s="68"/>
      <c r="Q43" s="68"/>
      <c r="R43" s="68"/>
      <c r="S43" s="68">
        <v>2</v>
      </c>
      <c r="T43" s="68" t="s">
        <v>805</v>
      </c>
      <c r="U43" s="68">
        <v>4.5</v>
      </c>
      <c r="V43" s="68" t="s">
        <v>66</v>
      </c>
      <c r="W43" s="68" t="s">
        <v>78</v>
      </c>
      <c r="X43" s="68">
        <v>240</v>
      </c>
      <c r="Y43" s="68">
        <v>240</v>
      </c>
      <c r="Z43" s="68"/>
      <c r="AA43" s="68">
        <v>120</v>
      </c>
      <c r="AB43" s="68"/>
      <c r="AC43" s="68">
        <v>120</v>
      </c>
      <c r="AD43" s="68"/>
      <c r="AE43" s="68"/>
      <c r="AF43" s="38" t="s">
        <v>797</v>
      </c>
      <c r="AG43" s="38">
        <v>13762163968</v>
      </c>
      <c r="AH43" s="38"/>
      <c r="AI43" s="56"/>
      <c r="AJ43" s="71">
        <v>35</v>
      </c>
      <c r="AK43" s="68" t="str">
        <f>'[1]Sheet1'!$C15</f>
        <v>泸溪县</v>
      </c>
      <c r="AL43" s="77" t="s">
        <v>108</v>
      </c>
      <c r="AM43" s="77" t="s">
        <v>1202</v>
      </c>
      <c r="AN43" s="78" t="s">
        <v>1173</v>
      </c>
      <c r="AO43" s="68" t="s">
        <v>109</v>
      </c>
      <c r="AP43" s="68">
        <v>1.5</v>
      </c>
      <c r="AQ43" s="72" t="s">
        <v>1040</v>
      </c>
      <c r="AR43" s="68">
        <v>1.5</v>
      </c>
      <c r="AS43" s="139">
        <v>34.65</v>
      </c>
      <c r="AT43" s="35">
        <f t="shared" si="0"/>
        <v>34.65</v>
      </c>
      <c r="AU43" s="68"/>
      <c r="AV43" s="35">
        <f t="shared" si="6"/>
        <v>13.5</v>
      </c>
      <c r="AW43" s="35"/>
      <c r="AX43" s="35">
        <f t="shared" si="2"/>
        <v>21.15</v>
      </c>
      <c r="AY43" s="68"/>
      <c r="AZ43" s="35"/>
      <c r="BA43" s="68" t="s">
        <v>72</v>
      </c>
      <c r="BB43" s="68">
        <v>15107475426</v>
      </c>
      <c r="BC43" s="38"/>
      <c r="BE43" s="60"/>
    </row>
    <row r="44" spans="1:57" s="30" customFormat="1" ht="27.75" customHeight="1">
      <c r="A44" s="70">
        <v>36</v>
      </c>
      <c r="B44" s="68" t="s">
        <v>806</v>
      </c>
      <c r="C44" s="68" t="s">
        <v>463</v>
      </c>
      <c r="D44" s="68" t="s">
        <v>723</v>
      </c>
      <c r="E44" s="68" t="s">
        <v>804</v>
      </c>
      <c r="F44" s="32"/>
      <c r="G44" s="68"/>
      <c r="H44" s="68">
        <f t="shared" si="3"/>
        <v>1.37</v>
      </c>
      <c r="I44" s="68"/>
      <c r="J44" s="68">
        <v>1.37</v>
      </c>
      <c r="K44" s="68">
        <v>1.37</v>
      </c>
      <c r="L44" s="68">
        <v>164.4</v>
      </c>
      <c r="M44" s="68"/>
      <c r="N44" s="68"/>
      <c r="O44" s="68"/>
      <c r="P44" s="68"/>
      <c r="Q44" s="68"/>
      <c r="R44" s="68"/>
      <c r="S44" s="68">
        <v>1.37</v>
      </c>
      <c r="T44" s="68" t="s">
        <v>805</v>
      </c>
      <c r="U44" s="68">
        <v>4.5</v>
      </c>
      <c r="V44" s="68" t="s">
        <v>66</v>
      </c>
      <c r="W44" s="68" t="s">
        <v>78</v>
      </c>
      <c r="X44" s="68">
        <v>164.4</v>
      </c>
      <c r="Y44" s="68">
        <v>164.4</v>
      </c>
      <c r="Z44" s="68"/>
      <c r="AA44" s="68">
        <v>82.2</v>
      </c>
      <c r="AB44" s="68"/>
      <c r="AC44" s="68">
        <v>82.2</v>
      </c>
      <c r="AD44" s="68"/>
      <c r="AE44" s="68"/>
      <c r="AF44" s="38" t="s">
        <v>797</v>
      </c>
      <c r="AG44" s="38">
        <v>13762163968</v>
      </c>
      <c r="AH44" s="38"/>
      <c r="AI44" s="56"/>
      <c r="AJ44" s="71">
        <v>36</v>
      </c>
      <c r="AK44" s="68" t="str">
        <f>'[1]Sheet1'!$C16</f>
        <v>泸溪县</v>
      </c>
      <c r="AL44" s="77" t="s">
        <v>69</v>
      </c>
      <c r="AM44" s="77" t="s">
        <v>1203</v>
      </c>
      <c r="AN44" s="78" t="s">
        <v>1174</v>
      </c>
      <c r="AO44" s="68" t="s">
        <v>1243</v>
      </c>
      <c r="AP44" s="68">
        <v>3.6</v>
      </c>
      <c r="AQ44" s="72" t="s">
        <v>1040</v>
      </c>
      <c r="AR44" s="68">
        <v>3.6</v>
      </c>
      <c r="AS44" s="139">
        <v>83.16</v>
      </c>
      <c r="AT44" s="35">
        <f t="shared" si="0"/>
        <v>83.16</v>
      </c>
      <c r="AU44" s="68"/>
      <c r="AV44" s="35">
        <f t="shared" si="6"/>
        <v>32.4</v>
      </c>
      <c r="AW44" s="35"/>
      <c r="AX44" s="35">
        <f t="shared" si="2"/>
        <v>50.76</v>
      </c>
      <c r="AY44" s="68"/>
      <c r="AZ44" s="35"/>
      <c r="BA44" s="68" t="s">
        <v>72</v>
      </c>
      <c r="BB44" s="68">
        <v>15107475426</v>
      </c>
      <c r="BC44" s="38"/>
      <c r="BE44" s="60"/>
    </row>
    <row r="45" spans="1:57" s="30" customFormat="1" ht="27.75" customHeight="1">
      <c r="A45" s="70">
        <v>37</v>
      </c>
      <c r="B45" s="32" t="s">
        <v>807</v>
      </c>
      <c r="C45" s="32" t="s">
        <v>463</v>
      </c>
      <c r="D45" s="32" t="s">
        <v>778</v>
      </c>
      <c r="E45" s="68" t="s">
        <v>808</v>
      </c>
      <c r="F45" s="32"/>
      <c r="G45" s="68"/>
      <c r="H45" s="68">
        <f t="shared" si="3"/>
        <v>9.027</v>
      </c>
      <c r="I45" s="68"/>
      <c r="J45" s="68">
        <v>9.027</v>
      </c>
      <c r="K45" s="68">
        <v>9.027</v>
      </c>
      <c r="L45" s="68">
        <v>1083.24</v>
      </c>
      <c r="M45" s="68"/>
      <c r="N45" s="68"/>
      <c r="O45" s="68"/>
      <c r="P45" s="68"/>
      <c r="Q45" s="68"/>
      <c r="R45" s="68"/>
      <c r="S45" s="68">
        <v>9.027</v>
      </c>
      <c r="T45" s="68" t="s">
        <v>809</v>
      </c>
      <c r="U45" s="68">
        <v>4.5</v>
      </c>
      <c r="V45" s="68" t="s">
        <v>77</v>
      </c>
      <c r="W45" s="68" t="s">
        <v>78</v>
      </c>
      <c r="X45" s="68">
        <v>1083.24</v>
      </c>
      <c r="Y45" s="68">
        <v>1083.24</v>
      </c>
      <c r="Z45" s="68"/>
      <c r="AA45" s="68">
        <v>541.62</v>
      </c>
      <c r="AB45" s="32"/>
      <c r="AC45" s="32">
        <v>541.62</v>
      </c>
      <c r="AD45" s="68"/>
      <c r="AE45" s="68"/>
      <c r="AF45" s="38" t="s">
        <v>797</v>
      </c>
      <c r="AG45" s="38">
        <v>13762163968</v>
      </c>
      <c r="AH45" s="38"/>
      <c r="AI45" s="56"/>
      <c r="AJ45" s="71">
        <v>37</v>
      </c>
      <c r="AK45" s="68" t="str">
        <f>'[1]Sheet1'!$C17</f>
        <v>泸溪县</v>
      </c>
      <c r="AL45" s="77" t="s">
        <v>102</v>
      </c>
      <c r="AM45" s="77" t="s">
        <v>1204</v>
      </c>
      <c r="AN45" s="78" t="s">
        <v>1175</v>
      </c>
      <c r="AO45" s="68" t="s">
        <v>103</v>
      </c>
      <c r="AP45" s="68">
        <v>0.98</v>
      </c>
      <c r="AQ45" s="72" t="s">
        <v>1040</v>
      </c>
      <c r="AR45" s="68">
        <v>0.98</v>
      </c>
      <c r="AS45" s="139">
        <v>22.6381</v>
      </c>
      <c r="AT45" s="35">
        <f t="shared" si="0"/>
        <v>22.6381</v>
      </c>
      <c r="AU45" s="68"/>
      <c r="AV45" s="35">
        <f t="shared" si="6"/>
        <v>8.82</v>
      </c>
      <c r="AW45" s="35"/>
      <c r="AX45" s="35">
        <f t="shared" si="2"/>
        <v>13.818100000000001</v>
      </c>
      <c r="AY45" s="68"/>
      <c r="AZ45" s="35"/>
      <c r="BA45" s="68" t="s">
        <v>72</v>
      </c>
      <c r="BB45" s="68">
        <v>15107475426</v>
      </c>
      <c r="BC45" s="38"/>
      <c r="BE45" s="60"/>
    </row>
    <row r="46" spans="1:57" s="30" customFormat="1" ht="27.75" customHeight="1">
      <c r="A46" s="70">
        <v>38</v>
      </c>
      <c r="B46" s="32" t="s">
        <v>810</v>
      </c>
      <c r="C46" s="32" t="s">
        <v>463</v>
      </c>
      <c r="D46" s="32" t="s">
        <v>811</v>
      </c>
      <c r="E46" s="68" t="s">
        <v>812</v>
      </c>
      <c r="F46" s="32" t="s">
        <v>154</v>
      </c>
      <c r="G46" s="68"/>
      <c r="H46" s="68">
        <f t="shared" si="3"/>
        <v>3</v>
      </c>
      <c r="I46" s="68"/>
      <c r="J46" s="68">
        <v>3</v>
      </c>
      <c r="K46" s="68">
        <v>3</v>
      </c>
      <c r="L46" s="68">
        <v>360</v>
      </c>
      <c r="M46" s="68"/>
      <c r="N46" s="68"/>
      <c r="O46" s="68"/>
      <c r="P46" s="68"/>
      <c r="Q46" s="68"/>
      <c r="R46" s="68"/>
      <c r="S46" s="68">
        <v>3</v>
      </c>
      <c r="T46" s="68" t="s">
        <v>813</v>
      </c>
      <c r="U46" s="68">
        <v>4.5</v>
      </c>
      <c r="V46" s="68" t="s">
        <v>77</v>
      </c>
      <c r="W46" s="68" t="s">
        <v>78</v>
      </c>
      <c r="X46" s="68">
        <v>360</v>
      </c>
      <c r="Y46" s="68">
        <v>360</v>
      </c>
      <c r="Z46" s="68"/>
      <c r="AA46" s="68">
        <v>180</v>
      </c>
      <c r="AB46" s="68"/>
      <c r="AC46" s="68">
        <v>180</v>
      </c>
      <c r="AD46" s="68"/>
      <c r="AE46" s="68"/>
      <c r="AF46" s="38" t="s">
        <v>797</v>
      </c>
      <c r="AG46" s="38">
        <v>13762163968</v>
      </c>
      <c r="AH46" s="38"/>
      <c r="AI46" s="56"/>
      <c r="AJ46" s="71">
        <v>38</v>
      </c>
      <c r="AK46" s="68" t="str">
        <f>'[1]Sheet1'!$C18</f>
        <v>泸溪县</v>
      </c>
      <c r="AL46" s="77" t="s">
        <v>69</v>
      </c>
      <c r="AM46" s="77" t="s">
        <v>1205</v>
      </c>
      <c r="AN46" s="78" t="s">
        <v>1176</v>
      </c>
      <c r="AO46" s="68" t="s">
        <v>93</v>
      </c>
      <c r="AP46" s="68">
        <v>2</v>
      </c>
      <c r="AQ46" s="72" t="s">
        <v>1040</v>
      </c>
      <c r="AR46" s="68">
        <v>2</v>
      </c>
      <c r="AS46" s="139">
        <v>18</v>
      </c>
      <c r="AT46" s="35">
        <f t="shared" si="0"/>
        <v>18</v>
      </c>
      <c r="AU46" s="68"/>
      <c r="AV46" s="35">
        <f t="shared" si="6"/>
        <v>18</v>
      </c>
      <c r="AW46" s="35"/>
      <c r="AX46" s="35">
        <f t="shared" si="2"/>
        <v>0</v>
      </c>
      <c r="AY46" s="68"/>
      <c r="AZ46" s="35"/>
      <c r="BA46" s="68" t="s">
        <v>72</v>
      </c>
      <c r="BB46" s="68">
        <v>15107475426</v>
      </c>
      <c r="BC46" s="38"/>
      <c r="BE46" s="60"/>
    </row>
    <row r="47" spans="1:57" s="30" customFormat="1" ht="27.75" customHeight="1">
      <c r="A47" s="70">
        <v>39</v>
      </c>
      <c r="B47" s="32" t="s">
        <v>814</v>
      </c>
      <c r="C47" s="32" t="s">
        <v>464</v>
      </c>
      <c r="D47" s="32" t="s">
        <v>815</v>
      </c>
      <c r="E47" s="68" t="s">
        <v>816</v>
      </c>
      <c r="F47" s="32" t="s">
        <v>154</v>
      </c>
      <c r="G47" s="68" t="s">
        <v>817</v>
      </c>
      <c r="H47" s="68">
        <f t="shared" si="3"/>
        <v>28.433</v>
      </c>
      <c r="I47" s="68"/>
      <c r="J47" s="68">
        <v>28.433</v>
      </c>
      <c r="K47" s="68">
        <v>28.433</v>
      </c>
      <c r="L47" s="68">
        <f>X47</f>
        <v>3910</v>
      </c>
      <c r="M47" s="68"/>
      <c r="N47" s="68"/>
      <c r="O47" s="68"/>
      <c r="P47" s="68"/>
      <c r="Q47" s="68"/>
      <c r="R47" s="68"/>
      <c r="S47" s="68">
        <v>28.433</v>
      </c>
      <c r="T47" s="68" t="s">
        <v>818</v>
      </c>
      <c r="U47" s="68">
        <v>5.5</v>
      </c>
      <c r="V47" s="68" t="s">
        <v>819</v>
      </c>
      <c r="W47" s="68" t="s">
        <v>671</v>
      </c>
      <c r="X47" s="68">
        <v>3910</v>
      </c>
      <c r="Y47" s="68">
        <f>AA47+AC47</f>
        <v>3910</v>
      </c>
      <c r="Z47" s="68"/>
      <c r="AA47" s="68">
        <v>1705.98</v>
      </c>
      <c r="AB47" s="68"/>
      <c r="AC47" s="68">
        <v>2204.02</v>
      </c>
      <c r="AD47" s="68"/>
      <c r="AE47" s="68"/>
      <c r="AF47" s="38" t="s">
        <v>820</v>
      </c>
      <c r="AG47" s="38">
        <v>15107470910</v>
      </c>
      <c r="AH47" s="38"/>
      <c r="AI47" s="56"/>
      <c r="AJ47" s="71">
        <v>39</v>
      </c>
      <c r="AK47" s="68" t="str">
        <f>'[1]Sheet1'!$C19</f>
        <v>泸溪县</v>
      </c>
      <c r="AL47" s="68" t="s">
        <v>74</v>
      </c>
      <c r="AM47" s="77" t="s">
        <v>1198</v>
      </c>
      <c r="AN47" s="78" t="s">
        <v>1177</v>
      </c>
      <c r="AO47" s="68" t="s">
        <v>116</v>
      </c>
      <c r="AP47" s="68">
        <v>0.028</v>
      </c>
      <c r="AQ47" s="72" t="s">
        <v>1040</v>
      </c>
      <c r="AR47" s="68">
        <v>0.028</v>
      </c>
      <c r="AS47" s="139">
        <v>0.6469</v>
      </c>
      <c r="AT47" s="35">
        <f t="shared" si="0"/>
        <v>0.6469</v>
      </c>
      <c r="AU47" s="68"/>
      <c r="AV47" s="35">
        <f t="shared" si="6"/>
        <v>0.252</v>
      </c>
      <c r="AW47" s="35"/>
      <c r="AX47" s="35">
        <f t="shared" si="2"/>
        <v>0.39490000000000003</v>
      </c>
      <c r="AY47" s="68"/>
      <c r="AZ47" s="35"/>
      <c r="BA47" s="68" t="s">
        <v>72</v>
      </c>
      <c r="BB47" s="68">
        <v>15107475426</v>
      </c>
      <c r="BC47" s="38"/>
      <c r="BE47" s="60"/>
    </row>
    <row r="48" spans="1:57" s="30" customFormat="1" ht="27.75" customHeight="1">
      <c r="A48" s="70">
        <v>40</v>
      </c>
      <c r="B48" s="32" t="s">
        <v>821</v>
      </c>
      <c r="C48" s="32" t="s">
        <v>464</v>
      </c>
      <c r="D48" s="32" t="s">
        <v>815</v>
      </c>
      <c r="E48" s="32" t="s">
        <v>822</v>
      </c>
      <c r="F48" s="32" t="s">
        <v>154</v>
      </c>
      <c r="G48" s="68" t="s">
        <v>823</v>
      </c>
      <c r="H48" s="68">
        <f t="shared" si="3"/>
        <v>9.63</v>
      </c>
      <c r="I48" s="68"/>
      <c r="J48" s="68">
        <v>9.63</v>
      </c>
      <c r="K48" s="68">
        <v>9.63</v>
      </c>
      <c r="L48" s="68">
        <f>X48</f>
        <v>1380</v>
      </c>
      <c r="M48" s="68"/>
      <c r="N48" s="68"/>
      <c r="O48" s="68"/>
      <c r="P48" s="68"/>
      <c r="Q48" s="68"/>
      <c r="R48" s="68"/>
      <c r="S48" s="68">
        <v>9.63</v>
      </c>
      <c r="T48" s="68" t="s">
        <v>824</v>
      </c>
      <c r="U48" s="68">
        <v>5.5</v>
      </c>
      <c r="V48" s="68" t="s">
        <v>819</v>
      </c>
      <c r="W48" s="68" t="s">
        <v>671</v>
      </c>
      <c r="X48" s="68">
        <v>1380</v>
      </c>
      <c r="Y48" s="68">
        <f>AA48+AC48</f>
        <v>1380</v>
      </c>
      <c r="Z48" s="68"/>
      <c r="AA48" s="68">
        <v>577.8000000000001</v>
      </c>
      <c r="AB48" s="68"/>
      <c r="AC48" s="68">
        <v>802.1999999999999</v>
      </c>
      <c r="AD48" s="68"/>
      <c r="AE48" s="68"/>
      <c r="AF48" s="38" t="s">
        <v>825</v>
      </c>
      <c r="AG48" s="38">
        <v>18627432770</v>
      </c>
      <c r="AH48" s="38"/>
      <c r="AI48" s="56"/>
      <c r="AJ48" s="71">
        <v>40</v>
      </c>
      <c r="AK48" s="68" t="str">
        <f>'[1]Sheet1'!$C20</f>
        <v>泸溪县</v>
      </c>
      <c r="AL48" s="77" t="s">
        <v>65</v>
      </c>
      <c r="AM48" s="77" t="s">
        <v>1206</v>
      </c>
      <c r="AN48" s="78" t="s">
        <v>1178</v>
      </c>
      <c r="AO48" s="68" t="s">
        <v>119</v>
      </c>
      <c r="AP48" s="68">
        <v>0.694</v>
      </c>
      <c r="AQ48" s="72" t="s">
        <v>1040</v>
      </c>
      <c r="AR48" s="68">
        <v>0.694</v>
      </c>
      <c r="AS48" s="139">
        <v>16.0179</v>
      </c>
      <c r="AT48" s="35">
        <f t="shared" si="0"/>
        <v>16.0179</v>
      </c>
      <c r="AU48" s="68"/>
      <c r="AV48" s="35">
        <f t="shared" si="6"/>
        <v>6.2459999999999996</v>
      </c>
      <c r="AW48" s="35"/>
      <c r="AX48" s="35">
        <f t="shared" si="2"/>
        <v>9.771900000000002</v>
      </c>
      <c r="AY48" s="68"/>
      <c r="AZ48" s="35"/>
      <c r="BA48" s="68" t="s">
        <v>72</v>
      </c>
      <c r="BB48" s="68">
        <v>15107475426</v>
      </c>
      <c r="BC48" s="38"/>
      <c r="BE48" s="60"/>
    </row>
    <row r="49" spans="1:57" s="30" customFormat="1" ht="27.75" customHeight="1" thickBot="1">
      <c r="A49" s="54">
        <v>41</v>
      </c>
      <c r="B49" s="54" t="s">
        <v>826</v>
      </c>
      <c r="C49" s="54" t="s">
        <v>464</v>
      </c>
      <c r="D49" s="54" t="s">
        <v>827</v>
      </c>
      <c r="E49" s="54" t="s">
        <v>828</v>
      </c>
      <c r="F49" s="50" t="s">
        <v>154</v>
      </c>
      <c r="G49" s="54" t="s">
        <v>829</v>
      </c>
      <c r="H49" s="54">
        <f t="shared" si="3"/>
        <v>5.64</v>
      </c>
      <c r="I49" s="54"/>
      <c r="J49" s="54">
        <v>5.64</v>
      </c>
      <c r="K49" s="54">
        <v>5.64</v>
      </c>
      <c r="L49" s="54">
        <f>X49</f>
        <v>821</v>
      </c>
      <c r="M49" s="54"/>
      <c r="N49" s="54"/>
      <c r="O49" s="54"/>
      <c r="P49" s="54"/>
      <c r="Q49" s="54"/>
      <c r="R49" s="54"/>
      <c r="S49" s="54">
        <v>5.64</v>
      </c>
      <c r="T49" s="54" t="s">
        <v>830</v>
      </c>
      <c r="U49" s="54">
        <v>5.5</v>
      </c>
      <c r="V49" s="54" t="s">
        <v>831</v>
      </c>
      <c r="W49" s="54" t="s">
        <v>671</v>
      </c>
      <c r="X49" s="54">
        <v>821</v>
      </c>
      <c r="Y49" s="54">
        <f>AA49+AC49</f>
        <v>821</v>
      </c>
      <c r="Z49" s="54"/>
      <c r="AA49" s="54">
        <v>338.4</v>
      </c>
      <c r="AB49" s="54"/>
      <c r="AC49" s="54">
        <v>482.6</v>
      </c>
      <c r="AD49" s="54"/>
      <c r="AE49" s="54"/>
      <c r="AF49" s="55" t="s">
        <v>825</v>
      </c>
      <c r="AG49" s="55">
        <v>18627432770</v>
      </c>
      <c r="AH49" s="55"/>
      <c r="AI49" s="56"/>
      <c r="AJ49" s="71">
        <v>41</v>
      </c>
      <c r="AK49" s="68" t="str">
        <f>'[1]Sheet1'!$C21</f>
        <v>泸溪县</v>
      </c>
      <c r="AL49" s="77" t="s">
        <v>65</v>
      </c>
      <c r="AM49" s="77" t="s">
        <v>1200</v>
      </c>
      <c r="AN49" s="78" t="s">
        <v>1179</v>
      </c>
      <c r="AO49" s="68" t="s">
        <v>115</v>
      </c>
      <c r="AP49" s="68">
        <v>1.899</v>
      </c>
      <c r="AQ49" s="72" t="s">
        <v>1040</v>
      </c>
      <c r="AR49" s="68">
        <v>1.899</v>
      </c>
      <c r="AS49" s="139">
        <v>43.867</v>
      </c>
      <c r="AT49" s="35">
        <f t="shared" si="0"/>
        <v>43.867</v>
      </c>
      <c r="AU49" s="68"/>
      <c r="AV49" s="35">
        <f t="shared" si="6"/>
        <v>17.091</v>
      </c>
      <c r="AW49" s="35"/>
      <c r="AX49" s="35">
        <f t="shared" si="2"/>
        <v>26.775999999999996</v>
      </c>
      <c r="AY49" s="68"/>
      <c r="AZ49" s="35"/>
      <c r="BA49" s="68" t="s">
        <v>72</v>
      </c>
      <c r="BB49" s="68">
        <v>15107475426</v>
      </c>
      <c r="BC49" s="38"/>
      <c r="BE49" s="60"/>
    </row>
    <row r="50" spans="1:57" s="30" customFormat="1" ht="27.75" customHeight="1">
      <c r="A50" s="79"/>
      <c r="B50" s="56" t="s">
        <v>22</v>
      </c>
      <c r="C50" s="56"/>
      <c r="D50" s="56"/>
      <c r="E50" s="56"/>
      <c r="F50" s="79"/>
      <c r="G50" s="58"/>
      <c r="H50" s="56"/>
      <c r="I50" s="56"/>
      <c r="J50" s="56"/>
      <c r="K50" s="56"/>
      <c r="L50" s="205"/>
      <c r="M50" s="205"/>
      <c r="N50" s="205"/>
      <c r="O50" s="58"/>
      <c r="P50" s="58"/>
      <c r="Q50" s="58"/>
      <c r="R50" s="58"/>
      <c r="S50" s="56"/>
      <c r="T50" s="205" t="s">
        <v>120</v>
      </c>
      <c r="U50" s="205"/>
      <c r="V50" s="205"/>
      <c r="W50" s="205"/>
      <c r="X50" s="205"/>
      <c r="Y50" s="205" t="s">
        <v>121</v>
      </c>
      <c r="Z50" s="205"/>
      <c r="AA50" s="205"/>
      <c r="AB50" s="205"/>
      <c r="AC50" s="205"/>
      <c r="AD50" s="58"/>
      <c r="AE50" s="56"/>
      <c r="AF50" s="56"/>
      <c r="AG50" s="56"/>
      <c r="AH50" s="56"/>
      <c r="AI50" s="56"/>
      <c r="AJ50" s="71">
        <v>42</v>
      </c>
      <c r="AK50" s="68" t="str">
        <f>'[1]Sheet1'!$C22</f>
        <v>泸溪县</v>
      </c>
      <c r="AL50" s="77" t="s">
        <v>79</v>
      </c>
      <c r="AM50" s="77" t="s">
        <v>1197</v>
      </c>
      <c r="AN50" s="78" t="s">
        <v>1180</v>
      </c>
      <c r="AO50" s="68" t="s">
        <v>122</v>
      </c>
      <c r="AP50" s="68">
        <v>1.928</v>
      </c>
      <c r="AQ50" s="72" t="s">
        <v>1040</v>
      </c>
      <c r="AR50" s="68">
        <v>1.928</v>
      </c>
      <c r="AS50" s="139">
        <v>44.5368</v>
      </c>
      <c r="AT50" s="35">
        <f t="shared" si="0"/>
        <v>44.5368</v>
      </c>
      <c r="AU50" s="68"/>
      <c r="AV50" s="35">
        <f t="shared" si="6"/>
        <v>17.352</v>
      </c>
      <c r="AW50" s="35"/>
      <c r="AX50" s="35">
        <f t="shared" si="2"/>
        <v>27.1848</v>
      </c>
      <c r="AY50" s="68"/>
      <c r="AZ50" s="35"/>
      <c r="BA50" s="68" t="s">
        <v>72</v>
      </c>
      <c r="BB50" s="68">
        <v>15107475426</v>
      </c>
      <c r="BC50" s="38"/>
      <c r="BE50" s="60"/>
    </row>
    <row r="51" spans="1:57" s="30" customFormat="1" ht="27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71">
        <v>43</v>
      </c>
      <c r="AK51" s="68" t="str">
        <f>'[1]Sheet1'!$C23</f>
        <v>泸溪县</v>
      </c>
      <c r="AL51" s="77" t="s">
        <v>74</v>
      </c>
      <c r="AM51" s="77" t="s">
        <v>1207</v>
      </c>
      <c r="AN51" s="78" t="s">
        <v>1181</v>
      </c>
      <c r="AO51" s="68" t="s">
        <v>110</v>
      </c>
      <c r="AP51" s="68">
        <v>1.318</v>
      </c>
      <c r="AQ51" s="72" t="s">
        <v>1040</v>
      </c>
      <c r="AR51" s="68">
        <v>1.318</v>
      </c>
      <c r="AS51" s="139">
        <v>30.287600000000005</v>
      </c>
      <c r="AT51" s="35">
        <f t="shared" si="0"/>
        <v>30.287600000000005</v>
      </c>
      <c r="AU51" s="68"/>
      <c r="AV51" s="35">
        <f t="shared" si="6"/>
        <v>11.862</v>
      </c>
      <c r="AW51" s="35"/>
      <c r="AX51" s="35">
        <f t="shared" si="2"/>
        <v>18.425600000000003</v>
      </c>
      <c r="AY51" s="68"/>
      <c r="AZ51" s="35"/>
      <c r="BA51" s="68" t="s">
        <v>72</v>
      </c>
      <c r="BB51" s="68">
        <v>15107475426</v>
      </c>
      <c r="BC51" s="38"/>
      <c r="BE51" s="60"/>
    </row>
    <row r="52" spans="1:57" s="30" customFormat="1" ht="27.75" customHeight="1">
      <c r="A52" s="56"/>
      <c r="B52" s="56"/>
      <c r="C52" s="56"/>
      <c r="D52" s="56"/>
      <c r="E52" s="56"/>
      <c r="F52" s="61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71">
        <v>44</v>
      </c>
      <c r="AK52" s="68" t="str">
        <f>'[1]Sheet1'!$C24</f>
        <v>泸溪县</v>
      </c>
      <c r="AL52" s="77" t="s">
        <v>74</v>
      </c>
      <c r="AM52" s="77" t="s">
        <v>1208</v>
      </c>
      <c r="AN52" s="78" t="s">
        <v>1182</v>
      </c>
      <c r="AO52" s="68" t="s">
        <v>112</v>
      </c>
      <c r="AP52" s="68">
        <v>0.817</v>
      </c>
      <c r="AQ52" s="72" t="s">
        <v>1040</v>
      </c>
      <c r="AR52" s="68">
        <v>0.817</v>
      </c>
      <c r="AS52" s="139">
        <v>7.1874</v>
      </c>
      <c r="AT52" s="35">
        <f t="shared" si="0"/>
        <v>7.1874</v>
      </c>
      <c r="AU52" s="68"/>
      <c r="AV52" s="35">
        <f t="shared" si="6"/>
        <v>7.353</v>
      </c>
      <c r="AW52" s="35"/>
      <c r="AX52" s="76">
        <f t="shared" si="2"/>
        <v>-0.16559999999999953</v>
      </c>
      <c r="AY52" s="68"/>
      <c r="AZ52" s="35"/>
      <c r="BA52" s="68" t="s">
        <v>72</v>
      </c>
      <c r="BB52" s="68">
        <v>15107475426</v>
      </c>
      <c r="BC52" s="38"/>
      <c r="BE52" s="60"/>
    </row>
    <row r="53" spans="1:57" s="30" customFormat="1" ht="27.75" customHeight="1">
      <c r="A53" s="56"/>
      <c r="B53" s="56"/>
      <c r="C53" s="56"/>
      <c r="D53" s="56"/>
      <c r="E53" s="56"/>
      <c r="F53" s="61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71">
        <v>45</v>
      </c>
      <c r="AK53" s="68" t="str">
        <f>'[1]Sheet1'!$C25</f>
        <v>泸溪县</v>
      </c>
      <c r="AL53" s="77" t="s">
        <v>69</v>
      </c>
      <c r="AM53" s="77" t="s">
        <v>1209</v>
      </c>
      <c r="AN53" s="78" t="s">
        <v>1183</v>
      </c>
      <c r="AO53" s="68" t="s">
        <v>129</v>
      </c>
      <c r="AP53" s="68">
        <v>2</v>
      </c>
      <c r="AQ53" s="72" t="s">
        <v>1040</v>
      </c>
      <c r="AR53" s="68">
        <v>2</v>
      </c>
      <c r="AS53" s="139">
        <v>46.2</v>
      </c>
      <c r="AT53" s="35">
        <f t="shared" si="0"/>
        <v>46.2</v>
      </c>
      <c r="AU53" s="68"/>
      <c r="AV53" s="35">
        <f t="shared" si="6"/>
        <v>18</v>
      </c>
      <c r="AW53" s="35"/>
      <c r="AX53" s="35">
        <f t="shared" si="2"/>
        <v>28.200000000000003</v>
      </c>
      <c r="AY53" s="68"/>
      <c r="AZ53" s="35"/>
      <c r="BA53" s="68" t="s">
        <v>72</v>
      </c>
      <c r="BB53" s="68">
        <v>15107475426</v>
      </c>
      <c r="BC53" s="38"/>
      <c r="BE53" s="60"/>
    </row>
    <row r="54" spans="1:57" s="30" customFormat="1" ht="27.75" customHeight="1">
      <c r="A54" s="56"/>
      <c r="B54" s="56"/>
      <c r="C54" s="56"/>
      <c r="D54" s="56"/>
      <c r="E54" s="56"/>
      <c r="F54" s="61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71">
        <v>46</v>
      </c>
      <c r="AK54" s="68" t="str">
        <f>'[1]Sheet1'!$C26</f>
        <v>泸溪县</v>
      </c>
      <c r="AL54" s="77" t="s">
        <v>65</v>
      </c>
      <c r="AM54" s="77" t="s">
        <v>1210</v>
      </c>
      <c r="AN54" s="78" t="s">
        <v>1184</v>
      </c>
      <c r="AO54" s="68" t="s">
        <v>113</v>
      </c>
      <c r="AP54" s="68">
        <v>0.138</v>
      </c>
      <c r="AQ54" s="72" t="s">
        <v>1040</v>
      </c>
      <c r="AR54" s="68">
        <v>0.138</v>
      </c>
      <c r="AS54" s="139">
        <v>3.8089</v>
      </c>
      <c r="AT54" s="35">
        <f t="shared" si="0"/>
        <v>3.8089</v>
      </c>
      <c r="AU54" s="68"/>
      <c r="AV54" s="35">
        <f t="shared" si="6"/>
        <v>1.242</v>
      </c>
      <c r="AW54" s="35"/>
      <c r="AX54" s="35">
        <f t="shared" si="2"/>
        <v>2.5669</v>
      </c>
      <c r="AY54" s="68"/>
      <c r="AZ54" s="35"/>
      <c r="BA54" s="68" t="s">
        <v>72</v>
      </c>
      <c r="BB54" s="68">
        <v>15107475426</v>
      </c>
      <c r="BC54" s="38"/>
      <c r="BE54" s="60"/>
    </row>
    <row r="55" spans="1:57" s="30" customFormat="1" ht="27.75" customHeight="1">
      <c r="A55" s="56"/>
      <c r="B55" s="56"/>
      <c r="C55" s="56"/>
      <c r="D55" s="56"/>
      <c r="E55" s="56"/>
      <c r="F55" s="61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71">
        <v>47</v>
      </c>
      <c r="AK55" s="68" t="str">
        <f>'[1]Sheet1'!$C27</f>
        <v>泸溪县</v>
      </c>
      <c r="AL55" s="77" t="s">
        <v>69</v>
      </c>
      <c r="AM55" s="77" t="s">
        <v>1211</v>
      </c>
      <c r="AN55" s="78" t="s">
        <v>1185</v>
      </c>
      <c r="AO55" s="68" t="s">
        <v>89</v>
      </c>
      <c r="AP55" s="68">
        <v>0.729</v>
      </c>
      <c r="AQ55" s="72" t="s">
        <v>1040</v>
      </c>
      <c r="AR55" s="68">
        <v>0.729</v>
      </c>
      <c r="AS55" s="139">
        <v>16.84</v>
      </c>
      <c r="AT55" s="35">
        <f t="shared" si="0"/>
        <v>16.84</v>
      </c>
      <c r="AU55" s="68"/>
      <c r="AV55" s="35">
        <f t="shared" si="6"/>
        <v>6.561</v>
      </c>
      <c r="AW55" s="35"/>
      <c r="AX55" s="35">
        <f t="shared" si="2"/>
        <v>10.279</v>
      </c>
      <c r="AY55" s="68"/>
      <c r="AZ55" s="35"/>
      <c r="BA55" s="68" t="s">
        <v>72</v>
      </c>
      <c r="BB55" s="68">
        <v>15107475426</v>
      </c>
      <c r="BC55" s="38"/>
      <c r="BE55" s="60"/>
    </row>
    <row r="56" spans="1:57" s="30" customFormat="1" ht="27.75" customHeight="1">
      <c r="A56" s="56"/>
      <c r="B56" s="56"/>
      <c r="C56" s="56"/>
      <c r="D56" s="56"/>
      <c r="E56" s="56"/>
      <c r="F56" s="61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71">
        <v>48</v>
      </c>
      <c r="AK56" s="68" t="str">
        <f>'[1]Sheet1'!$C28</f>
        <v>泸溪县</v>
      </c>
      <c r="AL56" s="77" t="s">
        <v>74</v>
      </c>
      <c r="AM56" s="77" t="s">
        <v>1212</v>
      </c>
      <c r="AN56" s="78" t="s">
        <v>1186</v>
      </c>
      <c r="AO56" s="68" t="s">
        <v>111</v>
      </c>
      <c r="AP56" s="68">
        <v>1.06</v>
      </c>
      <c r="AQ56" s="72" t="s">
        <v>1040</v>
      </c>
      <c r="AR56" s="68">
        <v>1.06</v>
      </c>
      <c r="AS56" s="139">
        <v>24.4861</v>
      </c>
      <c r="AT56" s="35">
        <f t="shared" si="0"/>
        <v>24.4861</v>
      </c>
      <c r="AU56" s="68"/>
      <c r="AV56" s="35">
        <f t="shared" si="6"/>
        <v>9.540000000000001</v>
      </c>
      <c r="AW56" s="35"/>
      <c r="AX56" s="35">
        <f t="shared" si="2"/>
        <v>14.9461</v>
      </c>
      <c r="AY56" s="68"/>
      <c r="AZ56" s="35"/>
      <c r="BA56" s="68" t="s">
        <v>72</v>
      </c>
      <c r="BB56" s="68">
        <v>15107475426</v>
      </c>
      <c r="BC56" s="38"/>
      <c r="BE56" s="60"/>
    </row>
    <row r="57" spans="1:57" s="30" customFormat="1" ht="27.75" customHeight="1">
      <c r="A57" s="56"/>
      <c r="B57" s="56"/>
      <c r="C57" s="56"/>
      <c r="D57" s="56"/>
      <c r="E57" s="56"/>
      <c r="F57" s="61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71">
        <v>49</v>
      </c>
      <c r="AK57" s="68" t="str">
        <f>'[1]Sheet1'!$C29</f>
        <v>泸溪县</v>
      </c>
      <c r="AL57" s="77" t="s">
        <v>84</v>
      </c>
      <c r="AM57" s="77" t="s">
        <v>1213</v>
      </c>
      <c r="AN57" s="78" t="s">
        <v>1187</v>
      </c>
      <c r="AO57" s="68" t="s">
        <v>85</v>
      </c>
      <c r="AP57" s="68">
        <v>0.04</v>
      </c>
      <c r="AQ57" s="72" t="s">
        <v>1040</v>
      </c>
      <c r="AR57" s="68">
        <v>0.04</v>
      </c>
      <c r="AS57" s="139">
        <v>0.924</v>
      </c>
      <c r="AT57" s="35">
        <f t="shared" si="0"/>
        <v>0.924</v>
      </c>
      <c r="AU57" s="68"/>
      <c r="AV57" s="35">
        <f t="shared" si="6"/>
        <v>0.36</v>
      </c>
      <c r="AW57" s="35"/>
      <c r="AX57" s="35">
        <f t="shared" si="2"/>
        <v>0.5640000000000001</v>
      </c>
      <c r="AY57" s="68"/>
      <c r="AZ57" s="35"/>
      <c r="BA57" s="68" t="s">
        <v>72</v>
      </c>
      <c r="BB57" s="68">
        <v>15107475426</v>
      </c>
      <c r="BC57" s="38"/>
      <c r="BE57" s="60"/>
    </row>
    <row r="58" spans="1:57" s="30" customFormat="1" ht="27.75" customHeight="1">
      <c r="A58" s="56"/>
      <c r="B58" s="56"/>
      <c r="C58" s="56"/>
      <c r="D58" s="56"/>
      <c r="E58" s="56"/>
      <c r="F58" s="61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71">
        <v>50</v>
      </c>
      <c r="AK58" s="68" t="str">
        <f>'[1]Sheet1'!$C30</f>
        <v>泸溪县</v>
      </c>
      <c r="AL58" s="77" t="s">
        <v>126</v>
      </c>
      <c r="AM58" s="77" t="s">
        <v>1214</v>
      </c>
      <c r="AN58" s="78" t="s">
        <v>1188</v>
      </c>
      <c r="AO58" s="68" t="s">
        <v>127</v>
      </c>
      <c r="AP58" s="68">
        <v>0.722</v>
      </c>
      <c r="AQ58" s="72" t="s">
        <v>1040</v>
      </c>
      <c r="AR58" s="68">
        <v>0.722</v>
      </c>
      <c r="AS58" s="139">
        <v>16.6782</v>
      </c>
      <c r="AT58" s="35">
        <f t="shared" si="0"/>
        <v>16.6782</v>
      </c>
      <c r="AU58" s="68"/>
      <c r="AV58" s="35">
        <f t="shared" si="6"/>
        <v>6.497999999999999</v>
      </c>
      <c r="AW58" s="35"/>
      <c r="AX58" s="35">
        <f t="shared" si="2"/>
        <v>10.180200000000001</v>
      </c>
      <c r="AY58" s="68"/>
      <c r="AZ58" s="35"/>
      <c r="BA58" s="68" t="s">
        <v>72</v>
      </c>
      <c r="BB58" s="68">
        <v>15107475426</v>
      </c>
      <c r="BC58" s="38"/>
      <c r="BE58" s="60"/>
    </row>
    <row r="59" spans="1:57" s="30" customFormat="1" ht="27.75" customHeight="1">
      <c r="A59" s="56"/>
      <c r="B59" s="56"/>
      <c r="C59" s="56"/>
      <c r="D59" s="56"/>
      <c r="E59" s="56"/>
      <c r="F59" s="61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71">
        <v>51</v>
      </c>
      <c r="AK59" s="68" t="str">
        <f>'[1]Sheet1'!$C31</f>
        <v>泸溪县</v>
      </c>
      <c r="AL59" s="77" t="s">
        <v>69</v>
      </c>
      <c r="AM59" s="77" t="s">
        <v>1215</v>
      </c>
      <c r="AN59" s="78" t="s">
        <v>1189</v>
      </c>
      <c r="AO59" s="68" t="s">
        <v>124</v>
      </c>
      <c r="AP59" s="68">
        <v>1.69</v>
      </c>
      <c r="AQ59" s="72" t="s">
        <v>1040</v>
      </c>
      <c r="AR59" s="68">
        <v>1.69</v>
      </c>
      <c r="AS59" s="139">
        <v>39.039</v>
      </c>
      <c r="AT59" s="35">
        <f t="shared" si="0"/>
        <v>39.039</v>
      </c>
      <c r="AU59" s="68"/>
      <c r="AV59" s="35">
        <f t="shared" si="6"/>
        <v>15.209999999999999</v>
      </c>
      <c r="AW59" s="35"/>
      <c r="AX59" s="35">
        <f t="shared" si="2"/>
        <v>23.829</v>
      </c>
      <c r="AY59" s="68"/>
      <c r="AZ59" s="35"/>
      <c r="BA59" s="68" t="s">
        <v>72</v>
      </c>
      <c r="BB59" s="68">
        <v>15107475426</v>
      </c>
      <c r="BC59" s="38"/>
      <c r="BE59" s="60"/>
    </row>
    <row r="60" spans="1:57" s="30" customFormat="1" ht="27.75" customHeight="1">
      <c r="A60" s="56"/>
      <c r="B60" s="56"/>
      <c r="C60" s="56"/>
      <c r="D60" s="56"/>
      <c r="E60" s="56"/>
      <c r="F60" s="61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71">
        <v>52</v>
      </c>
      <c r="AK60" s="68" t="str">
        <f>'[1]Sheet1'!$C32</f>
        <v>泸溪县</v>
      </c>
      <c r="AL60" s="77" t="s">
        <v>69</v>
      </c>
      <c r="AM60" s="77" t="s">
        <v>1216</v>
      </c>
      <c r="AN60" s="78" t="s">
        <v>1190</v>
      </c>
      <c r="AO60" s="68" t="s">
        <v>70</v>
      </c>
      <c r="AP60" s="68">
        <v>1.905</v>
      </c>
      <c r="AQ60" s="72" t="s">
        <v>1040</v>
      </c>
      <c r="AR60" s="68">
        <v>1.905</v>
      </c>
      <c r="AS60" s="139">
        <v>44.0056</v>
      </c>
      <c r="AT60" s="35">
        <f t="shared" si="0"/>
        <v>44.0056</v>
      </c>
      <c r="AU60" s="68"/>
      <c r="AV60" s="35">
        <f t="shared" si="6"/>
        <v>17.145</v>
      </c>
      <c r="AW60" s="35"/>
      <c r="AX60" s="35">
        <f t="shared" si="2"/>
        <v>26.8606</v>
      </c>
      <c r="AY60" s="68"/>
      <c r="AZ60" s="35"/>
      <c r="BA60" s="68" t="s">
        <v>72</v>
      </c>
      <c r="BB60" s="68">
        <v>15107475426</v>
      </c>
      <c r="BC60" s="38"/>
      <c r="BE60" s="60"/>
    </row>
    <row r="61" spans="1:57" s="30" customFormat="1" ht="27.75" customHeight="1">
      <c r="A61" s="56"/>
      <c r="B61" s="56"/>
      <c r="C61" s="56"/>
      <c r="D61" s="56"/>
      <c r="E61" s="56"/>
      <c r="F61" s="61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71">
        <v>53</v>
      </c>
      <c r="AK61" s="68" t="str">
        <f>'[1]Sheet1'!$C33</f>
        <v>泸溪县</v>
      </c>
      <c r="AL61" s="77" t="s">
        <v>105</v>
      </c>
      <c r="AM61" s="77" t="s">
        <v>1217</v>
      </c>
      <c r="AN61" s="78" t="s">
        <v>1191</v>
      </c>
      <c r="AO61" s="68" t="s">
        <v>117</v>
      </c>
      <c r="AP61" s="68">
        <v>0.567</v>
      </c>
      <c r="AQ61" s="72" t="s">
        <v>1040</v>
      </c>
      <c r="AR61" s="68">
        <v>0.567</v>
      </c>
      <c r="AS61" s="139">
        <v>12.8552</v>
      </c>
      <c r="AT61" s="35">
        <f t="shared" si="0"/>
        <v>12.8552</v>
      </c>
      <c r="AU61" s="68"/>
      <c r="AV61" s="35">
        <f t="shared" si="6"/>
        <v>5.103</v>
      </c>
      <c r="AW61" s="35"/>
      <c r="AX61" s="35">
        <f t="shared" si="2"/>
        <v>7.7522</v>
      </c>
      <c r="AY61" s="68"/>
      <c r="AZ61" s="35"/>
      <c r="BA61" s="68" t="s">
        <v>72</v>
      </c>
      <c r="BB61" s="68">
        <v>15107475426</v>
      </c>
      <c r="BC61" s="38"/>
      <c r="BE61" s="60"/>
    </row>
    <row r="62" spans="1:57" s="30" customFormat="1" ht="27.75" customHeight="1">
      <c r="A62" s="56"/>
      <c r="B62" s="56"/>
      <c r="C62" s="56"/>
      <c r="D62" s="56"/>
      <c r="E62" s="56"/>
      <c r="F62" s="61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71">
        <v>54</v>
      </c>
      <c r="AK62" s="68" t="str">
        <f>'[1]Sheet1'!$C34</f>
        <v>泸溪县</v>
      </c>
      <c r="AL62" s="77" t="s">
        <v>74</v>
      </c>
      <c r="AM62" s="77" t="s">
        <v>1218</v>
      </c>
      <c r="AN62" s="78" t="s">
        <v>1192</v>
      </c>
      <c r="AO62" s="68" t="s">
        <v>114</v>
      </c>
      <c r="AP62" s="68">
        <v>0.733</v>
      </c>
      <c r="AQ62" s="72" t="s">
        <v>1040</v>
      </c>
      <c r="AR62" s="68">
        <v>0.733</v>
      </c>
      <c r="AS62" s="139">
        <v>17.2267</v>
      </c>
      <c r="AT62" s="35">
        <f t="shared" si="0"/>
        <v>17.2267</v>
      </c>
      <c r="AU62" s="68"/>
      <c r="AV62" s="35">
        <f t="shared" si="6"/>
        <v>6.5969999999999995</v>
      </c>
      <c r="AW62" s="35"/>
      <c r="AX62" s="35">
        <f t="shared" si="2"/>
        <v>10.629700000000001</v>
      </c>
      <c r="AY62" s="68"/>
      <c r="AZ62" s="35"/>
      <c r="BA62" s="68" t="s">
        <v>72</v>
      </c>
      <c r="BB62" s="68">
        <v>15107475426</v>
      </c>
      <c r="BC62" s="38"/>
      <c r="BE62" s="60"/>
    </row>
    <row r="63" spans="1:57" s="30" customFormat="1" ht="27.75" customHeight="1">
      <c r="A63" s="56"/>
      <c r="B63" s="56"/>
      <c r="C63" s="56"/>
      <c r="D63" s="56"/>
      <c r="E63" s="56"/>
      <c r="F63" s="61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71">
        <v>55</v>
      </c>
      <c r="AK63" s="68" t="str">
        <f>'[1]Sheet1'!$C35</f>
        <v>泸溪县</v>
      </c>
      <c r="AL63" s="77" t="s">
        <v>105</v>
      </c>
      <c r="AM63" s="77" t="s">
        <v>1217</v>
      </c>
      <c r="AN63" s="78" t="s">
        <v>1193</v>
      </c>
      <c r="AO63" s="68" t="s">
        <v>118</v>
      </c>
      <c r="AP63" s="68">
        <v>0.049</v>
      </c>
      <c r="AQ63" s="72" t="s">
        <v>1040</v>
      </c>
      <c r="AR63" s="68">
        <v>0.049</v>
      </c>
      <c r="AS63" s="139">
        <v>1.132</v>
      </c>
      <c r="AT63" s="35">
        <f t="shared" si="0"/>
        <v>1.132</v>
      </c>
      <c r="AU63" s="68"/>
      <c r="AV63" s="35">
        <f t="shared" si="6"/>
        <v>0.441</v>
      </c>
      <c r="AW63" s="35"/>
      <c r="AX63" s="35">
        <f t="shared" si="2"/>
        <v>0.6909999999999998</v>
      </c>
      <c r="AY63" s="68"/>
      <c r="AZ63" s="35"/>
      <c r="BA63" s="68" t="s">
        <v>72</v>
      </c>
      <c r="BB63" s="68">
        <v>15107475426</v>
      </c>
      <c r="BC63" s="38"/>
      <c r="BE63" s="60"/>
    </row>
    <row r="64" spans="1:57" s="30" customFormat="1" ht="27.75" customHeight="1">
      <c r="A64" s="56"/>
      <c r="B64" s="56"/>
      <c r="C64" s="56"/>
      <c r="D64" s="56"/>
      <c r="E64" s="56"/>
      <c r="F64" s="61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71">
        <v>56</v>
      </c>
      <c r="AK64" s="32" t="s">
        <v>150</v>
      </c>
      <c r="AL64" s="32" t="s">
        <v>175</v>
      </c>
      <c r="AM64" s="32" t="s">
        <v>176</v>
      </c>
      <c r="AN64" s="68" t="s">
        <v>177</v>
      </c>
      <c r="AO64" s="68" t="s">
        <v>178</v>
      </c>
      <c r="AP64" s="33">
        <v>1.431</v>
      </c>
      <c r="AQ64" s="32" t="s">
        <v>179</v>
      </c>
      <c r="AR64" s="34">
        <v>1.431</v>
      </c>
      <c r="AS64" s="140">
        <v>21.365000000000002</v>
      </c>
      <c r="AT64" s="35">
        <f aca="true" t="shared" si="7" ref="AT64:AT127">SUM(AU64:AZ64)</f>
        <v>21.365000000000002</v>
      </c>
      <c r="AU64" s="28"/>
      <c r="AV64" s="36">
        <v>12.879000000000001</v>
      </c>
      <c r="AW64" s="28"/>
      <c r="AX64" s="37">
        <v>8.486</v>
      </c>
      <c r="AY64" s="28"/>
      <c r="AZ64" s="35"/>
      <c r="BA64" s="38" t="s">
        <v>180</v>
      </c>
      <c r="BB64" s="38">
        <v>13517436487</v>
      </c>
      <c r="BC64" s="39"/>
      <c r="BE64" s="60"/>
    </row>
    <row r="65" spans="1:57" s="30" customFormat="1" ht="27.75" customHeight="1">
      <c r="A65" s="56"/>
      <c r="B65" s="56"/>
      <c r="C65" s="56"/>
      <c r="D65" s="56"/>
      <c r="E65" s="56"/>
      <c r="F65" s="61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71">
        <v>57</v>
      </c>
      <c r="AK65" s="32" t="s">
        <v>150</v>
      </c>
      <c r="AL65" s="32" t="s">
        <v>175</v>
      </c>
      <c r="AM65" s="32" t="s">
        <v>181</v>
      </c>
      <c r="AN65" s="68" t="s">
        <v>182</v>
      </c>
      <c r="AO65" s="68" t="s">
        <v>183</v>
      </c>
      <c r="AP65" s="33">
        <v>1.65</v>
      </c>
      <c r="AQ65" s="32" t="s">
        <v>179</v>
      </c>
      <c r="AR65" s="34">
        <v>1.65</v>
      </c>
      <c r="AS65" s="140">
        <v>24.75</v>
      </c>
      <c r="AT65" s="35">
        <f t="shared" si="7"/>
        <v>24.75</v>
      </c>
      <c r="AU65" s="28"/>
      <c r="AV65" s="36">
        <v>14.85</v>
      </c>
      <c r="AW65" s="28"/>
      <c r="AX65" s="37">
        <v>9.9</v>
      </c>
      <c r="AY65" s="28"/>
      <c r="AZ65" s="35"/>
      <c r="BA65" s="38" t="s">
        <v>180</v>
      </c>
      <c r="BB65" s="38">
        <v>13517436487</v>
      </c>
      <c r="BC65" s="39"/>
      <c r="BE65" s="60"/>
    </row>
    <row r="66" spans="1:57" s="30" customFormat="1" ht="27.75" customHeight="1">
      <c r="A66" s="56"/>
      <c r="B66" s="56"/>
      <c r="C66" s="56"/>
      <c r="D66" s="56"/>
      <c r="E66" s="56"/>
      <c r="F66" s="61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71">
        <v>58</v>
      </c>
      <c r="AK66" s="32" t="s">
        <v>150</v>
      </c>
      <c r="AL66" s="32" t="s">
        <v>184</v>
      </c>
      <c r="AM66" s="32" t="s">
        <v>185</v>
      </c>
      <c r="AN66" s="68" t="s">
        <v>186</v>
      </c>
      <c r="AO66" s="68" t="s">
        <v>187</v>
      </c>
      <c r="AP66" s="33">
        <v>1.4</v>
      </c>
      <c r="AQ66" s="32" t="s">
        <v>179</v>
      </c>
      <c r="AR66" s="34">
        <v>1.4</v>
      </c>
      <c r="AS66" s="140">
        <v>21</v>
      </c>
      <c r="AT66" s="35">
        <f t="shared" si="7"/>
        <v>21</v>
      </c>
      <c r="AU66" s="28"/>
      <c r="AV66" s="36">
        <v>12.6</v>
      </c>
      <c r="AW66" s="28"/>
      <c r="AX66" s="37">
        <v>8.4</v>
      </c>
      <c r="AY66" s="28"/>
      <c r="AZ66" s="35"/>
      <c r="BA66" s="38" t="s">
        <v>180</v>
      </c>
      <c r="BB66" s="38">
        <v>13517436487</v>
      </c>
      <c r="BC66" s="39"/>
      <c r="BE66" s="60"/>
    </row>
    <row r="67" spans="1:57" s="30" customFormat="1" ht="27.75" customHeight="1">
      <c r="A67" s="56"/>
      <c r="B67" s="56"/>
      <c r="C67" s="56"/>
      <c r="D67" s="56"/>
      <c r="E67" s="56"/>
      <c r="F67" s="61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71">
        <v>59</v>
      </c>
      <c r="AK67" s="32" t="s">
        <v>150</v>
      </c>
      <c r="AL67" s="32" t="s">
        <v>188</v>
      </c>
      <c r="AM67" s="32" t="s">
        <v>189</v>
      </c>
      <c r="AN67" s="68" t="s">
        <v>190</v>
      </c>
      <c r="AO67" s="68" t="s">
        <v>191</v>
      </c>
      <c r="AP67" s="33">
        <v>0.38</v>
      </c>
      <c r="AQ67" s="32" t="s">
        <v>179</v>
      </c>
      <c r="AR67" s="34">
        <v>0.38</v>
      </c>
      <c r="AS67" s="140">
        <v>10.2415</v>
      </c>
      <c r="AT67" s="35">
        <f t="shared" si="7"/>
        <v>10.2415</v>
      </c>
      <c r="AU67" s="28"/>
      <c r="AV67" s="36">
        <v>3.42</v>
      </c>
      <c r="AW67" s="28"/>
      <c r="AX67" s="37">
        <v>6.8215</v>
      </c>
      <c r="AY67" s="28"/>
      <c r="AZ67" s="35"/>
      <c r="BA67" s="38" t="s">
        <v>180</v>
      </c>
      <c r="BB67" s="38">
        <v>13517436487</v>
      </c>
      <c r="BC67" s="39"/>
      <c r="BE67" s="60"/>
    </row>
    <row r="68" spans="1:57" s="30" customFormat="1" ht="27.75" customHeight="1">
      <c r="A68" s="56"/>
      <c r="B68" s="56"/>
      <c r="C68" s="56"/>
      <c r="D68" s="56"/>
      <c r="E68" s="56"/>
      <c r="F68" s="61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71">
        <v>60</v>
      </c>
      <c r="AK68" s="32" t="s">
        <v>150</v>
      </c>
      <c r="AL68" s="32" t="s">
        <v>188</v>
      </c>
      <c r="AM68" s="32" t="s">
        <v>192</v>
      </c>
      <c r="AN68" s="68" t="s">
        <v>193</v>
      </c>
      <c r="AO68" s="68" t="s">
        <v>194</v>
      </c>
      <c r="AP68" s="33">
        <v>0.129</v>
      </c>
      <c r="AQ68" s="32" t="s">
        <v>179</v>
      </c>
      <c r="AR68" s="34">
        <v>0.129</v>
      </c>
      <c r="AS68" s="140">
        <v>1.935</v>
      </c>
      <c r="AT68" s="35">
        <f t="shared" si="7"/>
        <v>1.935</v>
      </c>
      <c r="AU68" s="28"/>
      <c r="AV68" s="36">
        <v>1.161</v>
      </c>
      <c r="AW68" s="28"/>
      <c r="AX68" s="37">
        <v>0.774</v>
      </c>
      <c r="AY68" s="28"/>
      <c r="AZ68" s="35"/>
      <c r="BA68" s="38" t="s">
        <v>180</v>
      </c>
      <c r="BB68" s="38">
        <v>13517436487</v>
      </c>
      <c r="BC68" s="39"/>
      <c r="BE68" s="60"/>
    </row>
    <row r="69" spans="1:57" s="30" customFormat="1" ht="27.75" customHeight="1">
      <c r="A69" s="56"/>
      <c r="B69" s="56"/>
      <c r="C69" s="56"/>
      <c r="D69" s="56"/>
      <c r="E69" s="56"/>
      <c r="F69" s="61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71">
        <v>61</v>
      </c>
      <c r="AK69" s="32" t="s">
        <v>150</v>
      </c>
      <c r="AL69" s="32" t="s">
        <v>152</v>
      </c>
      <c r="AM69" s="32" t="s">
        <v>195</v>
      </c>
      <c r="AN69" s="68" t="s">
        <v>196</v>
      </c>
      <c r="AO69" s="68" t="s">
        <v>197</v>
      </c>
      <c r="AP69" s="33">
        <v>0.34</v>
      </c>
      <c r="AQ69" s="32" t="s">
        <v>179</v>
      </c>
      <c r="AR69" s="34">
        <v>0.34</v>
      </c>
      <c r="AS69" s="140">
        <v>5.1</v>
      </c>
      <c r="AT69" s="35">
        <f t="shared" si="7"/>
        <v>5.1</v>
      </c>
      <c r="AU69" s="28"/>
      <c r="AV69" s="36">
        <v>3.06</v>
      </c>
      <c r="AW69" s="28"/>
      <c r="AX69" s="37">
        <v>2.0399999999999996</v>
      </c>
      <c r="AY69" s="28"/>
      <c r="AZ69" s="35"/>
      <c r="BA69" s="38" t="s">
        <v>180</v>
      </c>
      <c r="BB69" s="38">
        <v>13517436487</v>
      </c>
      <c r="BC69" s="39"/>
      <c r="BE69" s="60"/>
    </row>
    <row r="70" spans="1:57" s="30" customFormat="1" ht="27.75" customHeight="1">
      <c r="A70" s="56"/>
      <c r="B70" s="56"/>
      <c r="C70" s="56"/>
      <c r="D70" s="56"/>
      <c r="E70" s="56"/>
      <c r="F70" s="61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71">
        <v>62</v>
      </c>
      <c r="AK70" s="32" t="s">
        <v>150</v>
      </c>
      <c r="AL70" s="32" t="s">
        <v>152</v>
      </c>
      <c r="AM70" s="32" t="s">
        <v>198</v>
      </c>
      <c r="AN70" s="68" t="s">
        <v>199</v>
      </c>
      <c r="AO70" s="68" t="s">
        <v>200</v>
      </c>
      <c r="AP70" s="33">
        <v>0.12</v>
      </c>
      <c r="AQ70" s="32" t="s">
        <v>179</v>
      </c>
      <c r="AR70" s="34">
        <v>0.12</v>
      </c>
      <c r="AS70" s="140">
        <v>1.8</v>
      </c>
      <c r="AT70" s="35">
        <f t="shared" si="7"/>
        <v>1.8</v>
      </c>
      <c r="AU70" s="28"/>
      <c r="AV70" s="36">
        <v>1.08</v>
      </c>
      <c r="AW70" s="28"/>
      <c r="AX70" s="37">
        <v>0.72</v>
      </c>
      <c r="AY70" s="28"/>
      <c r="AZ70" s="35"/>
      <c r="BA70" s="38" t="s">
        <v>180</v>
      </c>
      <c r="BB70" s="38">
        <v>13517436487</v>
      </c>
      <c r="BC70" s="39"/>
      <c r="BE70" s="60"/>
    </row>
    <row r="71" spans="1:57" s="30" customFormat="1" ht="27.75" customHeight="1">
      <c r="A71" s="56"/>
      <c r="B71" s="56"/>
      <c r="C71" s="56"/>
      <c r="D71" s="56"/>
      <c r="E71" s="56"/>
      <c r="F71" s="61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71">
        <v>63</v>
      </c>
      <c r="AK71" s="32" t="s">
        <v>150</v>
      </c>
      <c r="AL71" s="32" t="s">
        <v>152</v>
      </c>
      <c r="AM71" s="32" t="s">
        <v>201</v>
      </c>
      <c r="AN71" s="68" t="s">
        <v>202</v>
      </c>
      <c r="AO71" s="68" t="s">
        <v>203</v>
      </c>
      <c r="AP71" s="33">
        <v>1.598</v>
      </c>
      <c r="AQ71" s="32" t="s">
        <v>179</v>
      </c>
      <c r="AR71" s="34">
        <v>1.598</v>
      </c>
      <c r="AS71" s="140">
        <v>42.0923</v>
      </c>
      <c r="AT71" s="35">
        <f t="shared" si="7"/>
        <v>42.100300000000004</v>
      </c>
      <c r="AU71" s="28"/>
      <c r="AV71" s="36">
        <f>14.38+8.56</f>
        <v>22.94</v>
      </c>
      <c r="AW71" s="28"/>
      <c r="AX71" s="37">
        <f>27.7103-8.55</f>
        <v>19.1603</v>
      </c>
      <c r="AY71" s="28"/>
      <c r="AZ71" s="35"/>
      <c r="BA71" s="38" t="s">
        <v>180</v>
      </c>
      <c r="BB71" s="38">
        <v>13517436487</v>
      </c>
      <c r="BC71" s="39"/>
      <c r="BE71" s="60"/>
    </row>
    <row r="72" spans="1:57" s="30" customFormat="1" ht="27.75" customHeight="1">
      <c r="A72" s="56"/>
      <c r="B72" s="56"/>
      <c r="C72" s="56"/>
      <c r="D72" s="56"/>
      <c r="E72" s="56"/>
      <c r="F72" s="61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71">
        <v>64</v>
      </c>
      <c r="AK72" s="32" t="s">
        <v>150</v>
      </c>
      <c r="AL72" s="32" t="s">
        <v>204</v>
      </c>
      <c r="AM72" s="32" t="s">
        <v>205</v>
      </c>
      <c r="AN72" s="68" t="s">
        <v>206</v>
      </c>
      <c r="AO72" s="68" t="s">
        <v>207</v>
      </c>
      <c r="AP72" s="33">
        <v>0.15</v>
      </c>
      <c r="AQ72" s="32" t="s">
        <v>179</v>
      </c>
      <c r="AR72" s="34">
        <v>0.15</v>
      </c>
      <c r="AS72" s="140">
        <v>2.25</v>
      </c>
      <c r="AT72" s="35">
        <f t="shared" si="7"/>
        <v>2.25</v>
      </c>
      <c r="AU72" s="28"/>
      <c r="AV72" s="36">
        <v>1.3499999999999999</v>
      </c>
      <c r="AW72" s="28"/>
      <c r="AX72" s="37">
        <v>0.9</v>
      </c>
      <c r="AY72" s="28"/>
      <c r="AZ72" s="35"/>
      <c r="BA72" s="38" t="s">
        <v>180</v>
      </c>
      <c r="BB72" s="38">
        <v>13517436487</v>
      </c>
      <c r="BC72" s="39"/>
      <c r="BE72" s="60"/>
    </row>
    <row r="73" spans="1:57" s="30" customFormat="1" ht="27.75" customHeight="1">
      <c r="A73" s="56"/>
      <c r="B73" s="56"/>
      <c r="C73" s="56"/>
      <c r="D73" s="56"/>
      <c r="E73" s="56"/>
      <c r="F73" s="61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71">
        <v>65</v>
      </c>
      <c r="AK73" s="32" t="s">
        <v>150</v>
      </c>
      <c r="AL73" s="32" t="s">
        <v>204</v>
      </c>
      <c r="AM73" s="32" t="s">
        <v>208</v>
      </c>
      <c r="AN73" s="68" t="s">
        <v>209</v>
      </c>
      <c r="AO73" s="68" t="s">
        <v>210</v>
      </c>
      <c r="AP73" s="33">
        <v>1.2</v>
      </c>
      <c r="AQ73" s="32" t="s">
        <v>179</v>
      </c>
      <c r="AR73" s="34">
        <v>1.2</v>
      </c>
      <c r="AS73" s="140">
        <v>18</v>
      </c>
      <c r="AT73" s="35">
        <f t="shared" si="7"/>
        <v>18</v>
      </c>
      <c r="AU73" s="28"/>
      <c r="AV73" s="36">
        <v>10.799999999999999</v>
      </c>
      <c r="AW73" s="28"/>
      <c r="AX73" s="37">
        <v>7.200000000000001</v>
      </c>
      <c r="AY73" s="28"/>
      <c r="AZ73" s="35"/>
      <c r="BA73" s="38" t="s">
        <v>180</v>
      </c>
      <c r="BB73" s="38">
        <v>13517436487</v>
      </c>
      <c r="BC73" s="39"/>
      <c r="BE73" s="60"/>
    </row>
    <row r="74" spans="1:57" s="30" customFormat="1" ht="27.75" customHeight="1">
      <c r="A74" s="56"/>
      <c r="B74" s="56"/>
      <c r="C74" s="56"/>
      <c r="D74" s="56"/>
      <c r="E74" s="56"/>
      <c r="F74" s="61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71">
        <v>66</v>
      </c>
      <c r="AK74" s="32" t="s">
        <v>150</v>
      </c>
      <c r="AL74" s="32" t="s">
        <v>188</v>
      </c>
      <c r="AM74" s="32" t="s">
        <v>211</v>
      </c>
      <c r="AN74" s="68" t="s">
        <v>212</v>
      </c>
      <c r="AO74" s="68" t="s">
        <v>213</v>
      </c>
      <c r="AP74" s="33">
        <v>0.3</v>
      </c>
      <c r="AQ74" s="32" t="s">
        <v>179</v>
      </c>
      <c r="AR74" s="34">
        <v>0.3</v>
      </c>
      <c r="AS74" s="140">
        <v>5.9644</v>
      </c>
      <c r="AT74" s="35">
        <f t="shared" si="7"/>
        <v>5.9644</v>
      </c>
      <c r="AU74" s="28"/>
      <c r="AV74" s="36">
        <v>2.6999999999999997</v>
      </c>
      <c r="AW74" s="28"/>
      <c r="AX74" s="37">
        <v>3.2644000000000006</v>
      </c>
      <c r="AY74" s="28"/>
      <c r="AZ74" s="35"/>
      <c r="BA74" s="38" t="s">
        <v>180</v>
      </c>
      <c r="BB74" s="38">
        <v>13517436487</v>
      </c>
      <c r="BC74" s="39"/>
      <c r="BE74" s="60"/>
    </row>
    <row r="75" spans="1:57" s="30" customFormat="1" ht="27.75" customHeight="1">
      <c r="A75" s="56"/>
      <c r="B75" s="56"/>
      <c r="C75" s="56"/>
      <c r="D75" s="56"/>
      <c r="E75" s="56"/>
      <c r="F75" s="61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71">
        <v>67</v>
      </c>
      <c r="AK75" s="32" t="s">
        <v>150</v>
      </c>
      <c r="AL75" s="32" t="s">
        <v>184</v>
      </c>
      <c r="AM75" s="32" t="s">
        <v>214</v>
      </c>
      <c r="AN75" s="68" t="s">
        <v>215</v>
      </c>
      <c r="AO75" s="68" t="s">
        <v>216</v>
      </c>
      <c r="AP75" s="33">
        <v>0.7</v>
      </c>
      <c r="AQ75" s="32" t="s">
        <v>179</v>
      </c>
      <c r="AR75" s="34">
        <v>0.7</v>
      </c>
      <c r="AS75" s="140">
        <v>22.668</v>
      </c>
      <c r="AT75" s="35">
        <f t="shared" si="7"/>
        <v>22.668</v>
      </c>
      <c r="AU75" s="28"/>
      <c r="AV75" s="36">
        <v>6.3</v>
      </c>
      <c r="AW75" s="28"/>
      <c r="AX75" s="37">
        <v>16.368</v>
      </c>
      <c r="AY75" s="28"/>
      <c r="AZ75" s="35"/>
      <c r="BA75" s="38" t="s">
        <v>180</v>
      </c>
      <c r="BB75" s="38">
        <v>13517436487</v>
      </c>
      <c r="BC75" s="39"/>
      <c r="BE75" s="60"/>
    </row>
    <row r="76" spans="1:57" s="30" customFormat="1" ht="27.75" customHeight="1">
      <c r="A76" s="56"/>
      <c r="B76" s="56"/>
      <c r="C76" s="56"/>
      <c r="D76" s="56"/>
      <c r="E76" s="56"/>
      <c r="F76" s="61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71">
        <v>68</v>
      </c>
      <c r="AK76" s="32" t="s">
        <v>150</v>
      </c>
      <c r="AL76" s="32" t="s">
        <v>188</v>
      </c>
      <c r="AM76" s="32" t="s">
        <v>217</v>
      </c>
      <c r="AN76" s="68" t="s">
        <v>218</v>
      </c>
      <c r="AO76" s="68" t="s">
        <v>219</v>
      </c>
      <c r="AP76" s="33">
        <v>0.442</v>
      </c>
      <c r="AQ76" s="32" t="s">
        <v>179</v>
      </c>
      <c r="AR76" s="34">
        <v>0.442</v>
      </c>
      <c r="AS76" s="140">
        <v>7.8376</v>
      </c>
      <c r="AT76" s="35">
        <f t="shared" si="7"/>
        <v>7.8376</v>
      </c>
      <c r="AU76" s="28"/>
      <c r="AV76" s="36">
        <v>3.978</v>
      </c>
      <c r="AW76" s="28"/>
      <c r="AX76" s="37">
        <v>3.8596</v>
      </c>
      <c r="AY76" s="28"/>
      <c r="AZ76" s="35"/>
      <c r="BA76" s="38" t="s">
        <v>180</v>
      </c>
      <c r="BB76" s="38">
        <v>13517436487</v>
      </c>
      <c r="BC76" s="39"/>
      <c r="BE76" s="60"/>
    </row>
    <row r="77" spans="1:57" s="30" customFormat="1" ht="27.75" customHeight="1">
      <c r="A77" s="56"/>
      <c r="B77" s="56"/>
      <c r="C77" s="56"/>
      <c r="D77" s="56"/>
      <c r="E77" s="56"/>
      <c r="F77" s="61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71">
        <v>69</v>
      </c>
      <c r="AK77" s="32" t="s">
        <v>150</v>
      </c>
      <c r="AL77" s="32" t="s">
        <v>184</v>
      </c>
      <c r="AM77" s="32" t="s">
        <v>220</v>
      </c>
      <c r="AN77" s="68" t="s">
        <v>221</v>
      </c>
      <c r="AO77" s="68" t="s">
        <v>222</v>
      </c>
      <c r="AP77" s="33">
        <v>0.89</v>
      </c>
      <c r="AQ77" s="32" t="s">
        <v>179</v>
      </c>
      <c r="AR77" s="34">
        <v>0.89</v>
      </c>
      <c r="AS77" s="140">
        <v>13.35</v>
      </c>
      <c r="AT77" s="35">
        <f t="shared" si="7"/>
        <v>13.35</v>
      </c>
      <c r="AU77" s="28"/>
      <c r="AV77" s="36">
        <v>8.01</v>
      </c>
      <c r="AW77" s="28"/>
      <c r="AX77" s="37">
        <v>5.34</v>
      </c>
      <c r="AY77" s="28"/>
      <c r="AZ77" s="35"/>
      <c r="BA77" s="38" t="s">
        <v>180</v>
      </c>
      <c r="BB77" s="38">
        <v>13517436487</v>
      </c>
      <c r="BC77" s="39"/>
      <c r="BE77" s="60"/>
    </row>
    <row r="78" spans="1:57" s="30" customFormat="1" ht="27.75" customHeight="1">
      <c r="A78" s="56"/>
      <c r="B78" s="56"/>
      <c r="C78" s="56"/>
      <c r="D78" s="56"/>
      <c r="E78" s="56"/>
      <c r="F78" s="61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71">
        <v>70</v>
      </c>
      <c r="AK78" s="32" t="s">
        <v>150</v>
      </c>
      <c r="AL78" s="32" t="s">
        <v>223</v>
      </c>
      <c r="AM78" s="32" t="s">
        <v>224</v>
      </c>
      <c r="AN78" s="68" t="s">
        <v>225</v>
      </c>
      <c r="AO78" s="68" t="s">
        <v>226</v>
      </c>
      <c r="AP78" s="33">
        <v>0.55</v>
      </c>
      <c r="AQ78" s="32" t="s">
        <v>179</v>
      </c>
      <c r="AR78" s="34">
        <v>0.55</v>
      </c>
      <c r="AS78" s="140">
        <v>15.034599999999998</v>
      </c>
      <c r="AT78" s="35">
        <f t="shared" si="7"/>
        <v>15.034599999999998</v>
      </c>
      <c r="AU78" s="28"/>
      <c r="AV78" s="36">
        <v>4.95</v>
      </c>
      <c r="AW78" s="28"/>
      <c r="AX78" s="37">
        <v>10.084599999999998</v>
      </c>
      <c r="AY78" s="28"/>
      <c r="AZ78" s="35"/>
      <c r="BA78" s="38" t="s">
        <v>180</v>
      </c>
      <c r="BB78" s="38">
        <v>13517436487</v>
      </c>
      <c r="BC78" s="39"/>
      <c r="BE78" s="60"/>
    </row>
    <row r="79" spans="1:57" s="30" customFormat="1" ht="27.75" customHeight="1">
      <c r="A79" s="56"/>
      <c r="B79" s="56"/>
      <c r="C79" s="56"/>
      <c r="D79" s="56"/>
      <c r="E79" s="56"/>
      <c r="F79" s="61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71">
        <v>71</v>
      </c>
      <c r="AK79" s="32" t="s">
        <v>150</v>
      </c>
      <c r="AL79" s="32" t="s">
        <v>227</v>
      </c>
      <c r="AM79" s="32" t="s">
        <v>228</v>
      </c>
      <c r="AN79" s="68" t="s">
        <v>229</v>
      </c>
      <c r="AO79" s="68" t="s">
        <v>230</v>
      </c>
      <c r="AP79" s="33">
        <v>0.143</v>
      </c>
      <c r="AQ79" s="32" t="s">
        <v>179</v>
      </c>
      <c r="AR79" s="34">
        <v>0.143</v>
      </c>
      <c r="AS79" s="140">
        <v>2.145</v>
      </c>
      <c r="AT79" s="35">
        <f t="shared" si="7"/>
        <v>2.145</v>
      </c>
      <c r="AU79" s="28"/>
      <c r="AV79" s="36">
        <v>1.287</v>
      </c>
      <c r="AW79" s="28"/>
      <c r="AX79" s="37">
        <v>0.8580000000000001</v>
      </c>
      <c r="AY79" s="28"/>
      <c r="AZ79" s="35"/>
      <c r="BA79" s="38" t="s">
        <v>180</v>
      </c>
      <c r="BB79" s="38">
        <v>13517436487</v>
      </c>
      <c r="BC79" s="39"/>
      <c r="BE79" s="60"/>
    </row>
    <row r="80" spans="1:57" s="30" customFormat="1" ht="27.75" customHeight="1">
      <c r="A80" s="56"/>
      <c r="B80" s="56"/>
      <c r="C80" s="56"/>
      <c r="D80" s="56"/>
      <c r="E80" s="56"/>
      <c r="F80" s="61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71">
        <v>72</v>
      </c>
      <c r="AK80" s="32" t="s">
        <v>150</v>
      </c>
      <c r="AL80" s="32" t="s">
        <v>223</v>
      </c>
      <c r="AM80" s="32" t="s">
        <v>231</v>
      </c>
      <c r="AN80" s="68" t="s">
        <v>232</v>
      </c>
      <c r="AO80" s="68" t="s">
        <v>233</v>
      </c>
      <c r="AP80" s="33">
        <v>0.2</v>
      </c>
      <c r="AQ80" s="32" t="s">
        <v>179</v>
      </c>
      <c r="AR80" s="34">
        <v>0.2</v>
      </c>
      <c r="AS80" s="140">
        <v>3</v>
      </c>
      <c r="AT80" s="35">
        <f t="shared" si="7"/>
        <v>3</v>
      </c>
      <c r="AU80" s="28"/>
      <c r="AV80" s="36">
        <v>1.8</v>
      </c>
      <c r="AW80" s="28"/>
      <c r="AX80" s="37">
        <v>1.2</v>
      </c>
      <c r="AY80" s="28"/>
      <c r="AZ80" s="35"/>
      <c r="BA80" s="38" t="s">
        <v>180</v>
      </c>
      <c r="BB80" s="38">
        <v>13517436487</v>
      </c>
      <c r="BC80" s="39"/>
      <c r="BE80" s="60"/>
    </row>
    <row r="81" spans="1:57" s="30" customFormat="1" ht="27.75" customHeight="1">
      <c r="A81" s="56"/>
      <c r="B81" s="56"/>
      <c r="C81" s="56"/>
      <c r="D81" s="56"/>
      <c r="E81" s="56"/>
      <c r="F81" s="61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71">
        <v>73</v>
      </c>
      <c r="AK81" s="32" t="s">
        <v>150</v>
      </c>
      <c r="AL81" s="32" t="s">
        <v>223</v>
      </c>
      <c r="AM81" s="32" t="s">
        <v>234</v>
      </c>
      <c r="AN81" s="68" t="s">
        <v>235</v>
      </c>
      <c r="AO81" s="68" t="s">
        <v>236</v>
      </c>
      <c r="AP81" s="33">
        <v>0.58</v>
      </c>
      <c r="AQ81" s="32" t="s">
        <v>179</v>
      </c>
      <c r="AR81" s="34">
        <v>0.58</v>
      </c>
      <c r="AS81" s="140">
        <v>8.7</v>
      </c>
      <c r="AT81" s="35">
        <f t="shared" si="7"/>
        <v>8.7</v>
      </c>
      <c r="AU81" s="28"/>
      <c r="AV81" s="36">
        <v>5.22</v>
      </c>
      <c r="AW81" s="28"/>
      <c r="AX81" s="37">
        <v>3.4799999999999995</v>
      </c>
      <c r="AY81" s="28"/>
      <c r="AZ81" s="35"/>
      <c r="BA81" s="38" t="s">
        <v>180</v>
      </c>
      <c r="BB81" s="38">
        <v>13517436487</v>
      </c>
      <c r="BC81" s="39"/>
      <c r="BE81" s="60"/>
    </row>
    <row r="82" spans="1:57" s="30" customFormat="1" ht="27.75" customHeight="1">
      <c r="A82" s="56"/>
      <c r="B82" s="56"/>
      <c r="C82" s="56"/>
      <c r="D82" s="56"/>
      <c r="E82" s="56"/>
      <c r="F82" s="61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71">
        <v>74</v>
      </c>
      <c r="AK82" s="32" t="s">
        <v>150</v>
      </c>
      <c r="AL82" s="32" t="s">
        <v>223</v>
      </c>
      <c r="AM82" s="32" t="s">
        <v>237</v>
      </c>
      <c r="AN82" s="68" t="s">
        <v>238</v>
      </c>
      <c r="AO82" s="68" t="s">
        <v>239</v>
      </c>
      <c r="AP82" s="33">
        <v>0.523</v>
      </c>
      <c r="AQ82" s="32" t="s">
        <v>179</v>
      </c>
      <c r="AR82" s="34">
        <v>0.523</v>
      </c>
      <c r="AS82" s="149">
        <v>36.9088</v>
      </c>
      <c r="AT82" s="35">
        <f t="shared" si="7"/>
        <v>36.9088</v>
      </c>
      <c r="AU82" s="28"/>
      <c r="AV82" s="36">
        <v>4.707</v>
      </c>
      <c r="AW82" s="40"/>
      <c r="AX82" s="37">
        <v>32.2018</v>
      </c>
      <c r="AY82" s="40"/>
      <c r="AZ82" s="35"/>
      <c r="BA82" s="38" t="s">
        <v>180</v>
      </c>
      <c r="BB82" s="38">
        <v>13517436487</v>
      </c>
      <c r="BC82" s="39"/>
      <c r="BE82" s="60"/>
    </row>
    <row r="83" spans="1:57" s="30" customFormat="1" ht="27.75" customHeight="1">
      <c r="A83" s="56"/>
      <c r="B83" s="56"/>
      <c r="C83" s="56"/>
      <c r="D83" s="56"/>
      <c r="E83" s="56"/>
      <c r="F83" s="61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71">
        <v>75</v>
      </c>
      <c r="AK83" s="32" t="s">
        <v>150</v>
      </c>
      <c r="AL83" s="32" t="s">
        <v>152</v>
      </c>
      <c r="AM83" s="32" t="s">
        <v>240</v>
      </c>
      <c r="AN83" s="68" t="s">
        <v>241</v>
      </c>
      <c r="AO83" s="68" t="s">
        <v>242</v>
      </c>
      <c r="AP83" s="33">
        <v>0.77</v>
      </c>
      <c r="AQ83" s="32" t="s">
        <v>179</v>
      </c>
      <c r="AR83" s="34">
        <v>0.77</v>
      </c>
      <c r="AS83" s="149">
        <v>14.211</v>
      </c>
      <c r="AT83" s="35">
        <f t="shared" si="7"/>
        <v>14.211</v>
      </c>
      <c r="AU83" s="28"/>
      <c r="AV83" s="36">
        <v>6.93</v>
      </c>
      <c r="AW83" s="40"/>
      <c r="AX83" s="37">
        <v>7.281000000000001</v>
      </c>
      <c r="AY83" s="40"/>
      <c r="AZ83" s="35"/>
      <c r="BA83" s="38" t="s">
        <v>180</v>
      </c>
      <c r="BB83" s="38">
        <v>13517436487</v>
      </c>
      <c r="BC83" s="39"/>
      <c r="BE83" s="60"/>
    </row>
    <row r="84" spans="1:57" s="30" customFormat="1" ht="27.75" customHeight="1">
      <c r="A84" s="56"/>
      <c r="B84" s="56"/>
      <c r="C84" s="56"/>
      <c r="D84" s="56"/>
      <c r="E84" s="56"/>
      <c r="F84" s="61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71">
        <v>76</v>
      </c>
      <c r="AK84" s="32" t="s">
        <v>150</v>
      </c>
      <c r="AL84" s="32" t="s">
        <v>165</v>
      </c>
      <c r="AM84" s="32" t="s">
        <v>243</v>
      </c>
      <c r="AN84" s="68" t="s">
        <v>244</v>
      </c>
      <c r="AO84" s="68" t="s">
        <v>245</v>
      </c>
      <c r="AP84" s="33">
        <v>2.95</v>
      </c>
      <c r="AQ84" s="32" t="s">
        <v>179</v>
      </c>
      <c r="AR84" s="34">
        <v>2.95</v>
      </c>
      <c r="AS84" s="149">
        <v>44.25</v>
      </c>
      <c r="AT84" s="35">
        <f t="shared" si="7"/>
        <v>44.25</v>
      </c>
      <c r="AU84" s="28"/>
      <c r="AV84" s="36">
        <v>26.55</v>
      </c>
      <c r="AW84" s="40"/>
      <c r="AX84" s="37">
        <v>17.7</v>
      </c>
      <c r="AY84" s="40"/>
      <c r="AZ84" s="35"/>
      <c r="BA84" s="38" t="s">
        <v>180</v>
      </c>
      <c r="BB84" s="38">
        <v>13517436487</v>
      </c>
      <c r="BC84" s="39"/>
      <c r="BE84" s="60"/>
    </row>
    <row r="85" spans="1:57" s="30" customFormat="1" ht="27.75" customHeight="1">
      <c r="A85" s="56"/>
      <c r="B85" s="56"/>
      <c r="C85" s="56"/>
      <c r="D85" s="56"/>
      <c r="E85" s="56"/>
      <c r="F85" s="61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71">
        <v>77</v>
      </c>
      <c r="AK85" s="32" t="s">
        <v>150</v>
      </c>
      <c r="AL85" s="32" t="s">
        <v>227</v>
      </c>
      <c r="AM85" s="32" t="s">
        <v>246</v>
      </c>
      <c r="AN85" s="68" t="s">
        <v>247</v>
      </c>
      <c r="AO85" s="68" t="s">
        <v>248</v>
      </c>
      <c r="AP85" s="33">
        <v>0.784</v>
      </c>
      <c r="AQ85" s="32" t="s">
        <v>179</v>
      </c>
      <c r="AR85" s="34">
        <v>0.784</v>
      </c>
      <c r="AS85" s="149">
        <v>11.76</v>
      </c>
      <c r="AT85" s="35">
        <f t="shared" si="7"/>
        <v>11.76</v>
      </c>
      <c r="AU85" s="28"/>
      <c r="AV85" s="36">
        <v>7.056</v>
      </c>
      <c r="AW85" s="40"/>
      <c r="AX85" s="37">
        <v>4.704</v>
      </c>
      <c r="AY85" s="40"/>
      <c r="AZ85" s="35"/>
      <c r="BA85" s="38" t="s">
        <v>180</v>
      </c>
      <c r="BB85" s="38">
        <v>13517436487</v>
      </c>
      <c r="BC85" s="39"/>
      <c r="BE85" s="60"/>
    </row>
    <row r="86" spans="1:57" s="30" customFormat="1" ht="27.75" customHeight="1">
      <c r="A86" s="56"/>
      <c r="B86" s="56"/>
      <c r="C86" s="56"/>
      <c r="D86" s="56"/>
      <c r="E86" s="56"/>
      <c r="F86" s="61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71">
        <v>78</v>
      </c>
      <c r="AK86" s="32" t="s">
        <v>150</v>
      </c>
      <c r="AL86" s="32" t="s">
        <v>175</v>
      </c>
      <c r="AM86" s="32" t="s">
        <v>249</v>
      </c>
      <c r="AN86" s="68" t="s">
        <v>250</v>
      </c>
      <c r="AO86" s="68" t="s">
        <v>251</v>
      </c>
      <c r="AP86" s="33">
        <v>2.08</v>
      </c>
      <c r="AQ86" s="32" t="s">
        <v>179</v>
      </c>
      <c r="AR86" s="34">
        <v>2.08</v>
      </c>
      <c r="AS86" s="149">
        <v>56.56</v>
      </c>
      <c r="AT86" s="35">
        <f t="shared" si="7"/>
        <v>56.56</v>
      </c>
      <c r="AU86" s="28"/>
      <c r="AV86" s="36">
        <v>27.86</v>
      </c>
      <c r="AW86" s="40"/>
      <c r="AX86" s="37">
        <v>28.7</v>
      </c>
      <c r="AY86" s="40"/>
      <c r="AZ86" s="35"/>
      <c r="BA86" s="38" t="s">
        <v>180</v>
      </c>
      <c r="BB86" s="38">
        <v>13517436487</v>
      </c>
      <c r="BC86" s="39"/>
      <c r="BE86" s="60"/>
    </row>
    <row r="87" spans="1:57" s="30" customFormat="1" ht="27.75" customHeight="1">
      <c r="A87" s="56"/>
      <c r="B87" s="56"/>
      <c r="C87" s="56"/>
      <c r="D87" s="56"/>
      <c r="E87" s="56"/>
      <c r="F87" s="61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71">
        <v>79</v>
      </c>
      <c r="AK87" s="32" t="s">
        <v>150</v>
      </c>
      <c r="AL87" s="32" t="s">
        <v>175</v>
      </c>
      <c r="AM87" s="32" t="s">
        <v>252</v>
      </c>
      <c r="AN87" s="68" t="s">
        <v>253</v>
      </c>
      <c r="AO87" s="68" t="s">
        <v>254</v>
      </c>
      <c r="AP87" s="33">
        <v>1.52</v>
      </c>
      <c r="AQ87" s="32" t="s">
        <v>179</v>
      </c>
      <c r="AR87" s="34">
        <v>1.52</v>
      </c>
      <c r="AS87" s="149">
        <v>19.71</v>
      </c>
      <c r="AT87" s="35">
        <f t="shared" si="7"/>
        <v>19.71</v>
      </c>
      <c r="AU87" s="28"/>
      <c r="AV87" s="36">
        <v>13.68</v>
      </c>
      <c r="AW87" s="40"/>
      <c r="AX87" s="37">
        <v>6.030000000000001</v>
      </c>
      <c r="AY87" s="40"/>
      <c r="AZ87" s="35"/>
      <c r="BA87" s="38" t="s">
        <v>180</v>
      </c>
      <c r="BB87" s="38">
        <v>13517436487</v>
      </c>
      <c r="BC87" s="39"/>
      <c r="BE87" s="60"/>
    </row>
    <row r="88" spans="1:57" s="30" customFormat="1" ht="27.75" customHeight="1">
      <c r="A88" s="56"/>
      <c r="B88" s="56"/>
      <c r="C88" s="56"/>
      <c r="D88" s="56"/>
      <c r="E88" s="56"/>
      <c r="F88" s="61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71">
        <v>80</v>
      </c>
      <c r="AK88" s="32" t="s">
        <v>150</v>
      </c>
      <c r="AL88" s="32" t="s">
        <v>184</v>
      </c>
      <c r="AM88" s="32" t="s">
        <v>255</v>
      </c>
      <c r="AN88" s="68" t="s">
        <v>256</v>
      </c>
      <c r="AO88" s="68" t="s">
        <v>257</v>
      </c>
      <c r="AP88" s="33">
        <v>0.7</v>
      </c>
      <c r="AQ88" s="32" t="s">
        <v>179</v>
      </c>
      <c r="AR88" s="34">
        <v>0.7</v>
      </c>
      <c r="AS88" s="149">
        <v>12.1328</v>
      </c>
      <c r="AT88" s="35">
        <f t="shared" si="7"/>
        <v>12.1328</v>
      </c>
      <c r="AU88" s="28"/>
      <c r="AV88" s="36">
        <v>6.3</v>
      </c>
      <c r="AW88" s="40"/>
      <c r="AX88" s="37">
        <v>5.8328</v>
      </c>
      <c r="AY88" s="40"/>
      <c r="AZ88" s="35"/>
      <c r="BA88" s="38" t="s">
        <v>180</v>
      </c>
      <c r="BB88" s="38">
        <v>13517436487</v>
      </c>
      <c r="BC88" s="39"/>
      <c r="BE88" s="60"/>
    </row>
    <row r="89" spans="1:57" s="30" customFormat="1" ht="27.75" customHeight="1">
      <c r="A89" s="56"/>
      <c r="B89" s="56"/>
      <c r="C89" s="56"/>
      <c r="D89" s="56"/>
      <c r="E89" s="56"/>
      <c r="F89" s="61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71">
        <v>81</v>
      </c>
      <c r="AK89" s="32" t="s">
        <v>150</v>
      </c>
      <c r="AL89" s="32" t="s">
        <v>161</v>
      </c>
      <c r="AM89" s="32" t="s">
        <v>258</v>
      </c>
      <c r="AN89" s="68" t="s">
        <v>259</v>
      </c>
      <c r="AO89" s="68" t="s">
        <v>260</v>
      </c>
      <c r="AP89" s="33">
        <v>0.251</v>
      </c>
      <c r="AQ89" s="32" t="s">
        <v>179</v>
      </c>
      <c r="AR89" s="34">
        <v>0.251</v>
      </c>
      <c r="AS89" s="149">
        <v>3.765</v>
      </c>
      <c r="AT89" s="35">
        <f t="shared" si="7"/>
        <v>3.765</v>
      </c>
      <c r="AU89" s="28"/>
      <c r="AV89" s="36">
        <v>2.259</v>
      </c>
      <c r="AW89" s="40"/>
      <c r="AX89" s="37">
        <v>1.5060000000000002</v>
      </c>
      <c r="AY89" s="40"/>
      <c r="AZ89" s="35"/>
      <c r="BA89" s="38" t="s">
        <v>180</v>
      </c>
      <c r="BB89" s="38">
        <v>13517436487</v>
      </c>
      <c r="BC89" s="39"/>
      <c r="BE89" s="60"/>
    </row>
    <row r="90" spans="1:57" s="30" customFormat="1" ht="27.75" customHeight="1">
      <c r="A90" s="56"/>
      <c r="B90" s="56"/>
      <c r="C90" s="56"/>
      <c r="D90" s="56"/>
      <c r="E90" s="56"/>
      <c r="F90" s="61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71">
        <v>82</v>
      </c>
      <c r="AK90" s="32" t="s">
        <v>150</v>
      </c>
      <c r="AL90" s="32" t="s">
        <v>172</v>
      </c>
      <c r="AM90" s="32" t="s">
        <v>261</v>
      </c>
      <c r="AN90" s="68" t="s">
        <v>262</v>
      </c>
      <c r="AO90" s="68" t="s">
        <v>263</v>
      </c>
      <c r="AP90" s="33">
        <v>2.35</v>
      </c>
      <c r="AQ90" s="32" t="s">
        <v>179</v>
      </c>
      <c r="AR90" s="34">
        <v>2.35</v>
      </c>
      <c r="AS90" s="149">
        <v>41.42</v>
      </c>
      <c r="AT90" s="35">
        <f t="shared" si="7"/>
        <v>41.42</v>
      </c>
      <c r="AU90" s="28"/>
      <c r="AV90" s="36">
        <v>21.150000000000002</v>
      </c>
      <c r="AW90" s="40"/>
      <c r="AX90" s="37">
        <v>20.27</v>
      </c>
      <c r="AY90" s="40"/>
      <c r="AZ90" s="35"/>
      <c r="BA90" s="38" t="s">
        <v>180</v>
      </c>
      <c r="BB90" s="38">
        <v>13517436487</v>
      </c>
      <c r="BC90" s="39"/>
      <c r="BE90" s="60"/>
    </row>
    <row r="91" spans="1:57" s="30" customFormat="1" ht="27.75" customHeight="1">
      <c r="A91" s="56"/>
      <c r="B91" s="56"/>
      <c r="C91" s="56"/>
      <c r="D91" s="56"/>
      <c r="E91" s="56"/>
      <c r="F91" s="61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71">
        <v>83</v>
      </c>
      <c r="AK91" s="32" t="s">
        <v>150</v>
      </c>
      <c r="AL91" s="32" t="s">
        <v>172</v>
      </c>
      <c r="AM91" s="32" t="s">
        <v>261</v>
      </c>
      <c r="AN91" s="68" t="s">
        <v>264</v>
      </c>
      <c r="AO91" s="68" t="s">
        <v>265</v>
      </c>
      <c r="AP91" s="33">
        <v>0.9</v>
      </c>
      <c r="AQ91" s="32" t="s">
        <v>179</v>
      </c>
      <c r="AR91" s="34">
        <v>0.9</v>
      </c>
      <c r="AS91" s="149">
        <v>2.4</v>
      </c>
      <c r="AT91" s="35">
        <f t="shared" si="7"/>
        <v>2.4</v>
      </c>
      <c r="AU91" s="28"/>
      <c r="AV91" s="36">
        <v>2.4</v>
      </c>
      <c r="AW91" s="40"/>
      <c r="AX91" s="37">
        <v>0</v>
      </c>
      <c r="AY91" s="40"/>
      <c r="AZ91" s="35"/>
      <c r="BA91" s="38" t="s">
        <v>180</v>
      </c>
      <c r="BB91" s="38">
        <v>13517436487</v>
      </c>
      <c r="BC91" s="39"/>
      <c r="BE91" s="60"/>
    </row>
    <row r="92" spans="1:57" s="30" customFormat="1" ht="27.75" customHeight="1">
      <c r="A92" s="56"/>
      <c r="B92" s="56"/>
      <c r="C92" s="56"/>
      <c r="D92" s="56"/>
      <c r="E92" s="56"/>
      <c r="F92" s="61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71">
        <v>84</v>
      </c>
      <c r="AK92" s="32" t="s">
        <v>150</v>
      </c>
      <c r="AL92" s="32" t="s">
        <v>266</v>
      </c>
      <c r="AM92" s="32" t="s">
        <v>267</v>
      </c>
      <c r="AN92" s="68" t="s">
        <v>268</v>
      </c>
      <c r="AO92" s="68" t="s">
        <v>269</v>
      </c>
      <c r="AP92" s="33">
        <v>0.3</v>
      </c>
      <c r="AQ92" s="32" t="s">
        <v>179</v>
      </c>
      <c r="AR92" s="34">
        <v>0.3</v>
      </c>
      <c r="AS92" s="149">
        <v>4.5</v>
      </c>
      <c r="AT92" s="35">
        <f t="shared" si="7"/>
        <v>4.5</v>
      </c>
      <c r="AU92" s="28"/>
      <c r="AV92" s="36">
        <v>2.6999999999999997</v>
      </c>
      <c r="AW92" s="40"/>
      <c r="AX92" s="37">
        <v>1.8000000000000003</v>
      </c>
      <c r="AY92" s="40"/>
      <c r="AZ92" s="35"/>
      <c r="BA92" s="38" t="s">
        <v>180</v>
      </c>
      <c r="BB92" s="38">
        <v>13517436487</v>
      </c>
      <c r="BC92" s="39"/>
      <c r="BE92" s="60"/>
    </row>
    <row r="93" spans="1:57" s="30" customFormat="1" ht="27.75" customHeight="1">
      <c r="A93" s="56"/>
      <c r="B93" s="56"/>
      <c r="C93" s="56"/>
      <c r="D93" s="56"/>
      <c r="E93" s="56"/>
      <c r="F93" s="61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71">
        <v>85</v>
      </c>
      <c r="AK93" s="32" t="s">
        <v>150</v>
      </c>
      <c r="AL93" s="32" t="s">
        <v>168</v>
      </c>
      <c r="AM93" s="32" t="s">
        <v>270</v>
      </c>
      <c r="AN93" s="68" t="s">
        <v>271</v>
      </c>
      <c r="AO93" s="68" t="s">
        <v>272</v>
      </c>
      <c r="AP93" s="33">
        <v>3.054</v>
      </c>
      <c r="AQ93" s="32" t="s">
        <v>179</v>
      </c>
      <c r="AR93" s="34">
        <v>3.054</v>
      </c>
      <c r="AS93" s="149">
        <v>45.81</v>
      </c>
      <c r="AT93" s="35">
        <f t="shared" si="7"/>
        <v>45.81</v>
      </c>
      <c r="AU93" s="28"/>
      <c r="AV93" s="36">
        <v>27.485999999999997</v>
      </c>
      <c r="AW93" s="40"/>
      <c r="AX93" s="37">
        <v>18.324000000000005</v>
      </c>
      <c r="AY93" s="40"/>
      <c r="AZ93" s="35"/>
      <c r="BA93" s="38" t="s">
        <v>180</v>
      </c>
      <c r="BB93" s="38">
        <v>13517436487</v>
      </c>
      <c r="BC93" s="39"/>
      <c r="BE93" s="60"/>
    </row>
    <row r="94" spans="1:57" s="30" customFormat="1" ht="27.75" customHeight="1">
      <c r="A94" s="56"/>
      <c r="B94" s="56"/>
      <c r="C94" s="56"/>
      <c r="D94" s="56"/>
      <c r="E94" s="56"/>
      <c r="F94" s="61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71">
        <v>86</v>
      </c>
      <c r="AK94" s="32" t="s">
        <v>150</v>
      </c>
      <c r="AL94" s="32" t="s">
        <v>168</v>
      </c>
      <c r="AM94" s="32" t="s">
        <v>273</v>
      </c>
      <c r="AN94" s="68" t="s">
        <v>274</v>
      </c>
      <c r="AO94" s="68" t="s">
        <v>275</v>
      </c>
      <c r="AP94" s="33">
        <v>0.42</v>
      </c>
      <c r="AQ94" s="32" t="s">
        <v>179</v>
      </c>
      <c r="AR94" s="34">
        <v>0.42</v>
      </c>
      <c r="AS94" s="149">
        <v>6.3</v>
      </c>
      <c r="AT94" s="35">
        <f t="shared" si="7"/>
        <v>6.3</v>
      </c>
      <c r="AU94" s="28"/>
      <c r="AV94" s="36">
        <v>3.78</v>
      </c>
      <c r="AW94" s="40"/>
      <c r="AX94" s="37">
        <v>2.52</v>
      </c>
      <c r="AY94" s="40"/>
      <c r="AZ94" s="35"/>
      <c r="BA94" s="38" t="s">
        <v>180</v>
      </c>
      <c r="BB94" s="38">
        <v>13517436487</v>
      </c>
      <c r="BC94" s="39"/>
      <c r="BE94" s="60"/>
    </row>
    <row r="95" spans="1:57" s="30" customFormat="1" ht="27.75" customHeight="1">
      <c r="A95" s="56"/>
      <c r="B95" s="56"/>
      <c r="C95" s="56"/>
      <c r="D95" s="56"/>
      <c r="E95" s="56"/>
      <c r="F95" s="61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71">
        <v>87</v>
      </c>
      <c r="AK95" s="32" t="s">
        <v>150</v>
      </c>
      <c r="AL95" s="32" t="s">
        <v>168</v>
      </c>
      <c r="AM95" s="32" t="s">
        <v>273</v>
      </c>
      <c r="AN95" s="68" t="s">
        <v>276</v>
      </c>
      <c r="AO95" s="68" t="s">
        <v>277</v>
      </c>
      <c r="AP95" s="33">
        <v>0.359</v>
      </c>
      <c r="AQ95" s="32" t="s">
        <v>179</v>
      </c>
      <c r="AR95" s="34">
        <v>0.359</v>
      </c>
      <c r="AS95" s="149">
        <v>5.385</v>
      </c>
      <c r="AT95" s="35">
        <f t="shared" si="7"/>
        <v>5.385</v>
      </c>
      <c r="AU95" s="28"/>
      <c r="AV95" s="36">
        <v>3.231</v>
      </c>
      <c r="AW95" s="40"/>
      <c r="AX95" s="37">
        <v>2.154</v>
      </c>
      <c r="AY95" s="40"/>
      <c r="AZ95" s="35"/>
      <c r="BA95" s="38" t="s">
        <v>180</v>
      </c>
      <c r="BB95" s="38">
        <v>13517436487</v>
      </c>
      <c r="BC95" s="39"/>
      <c r="BE95" s="60"/>
    </row>
    <row r="96" spans="1:57" s="30" customFormat="1" ht="27.75" customHeight="1">
      <c r="A96" s="56"/>
      <c r="B96" s="56"/>
      <c r="C96" s="56"/>
      <c r="D96" s="56"/>
      <c r="E96" s="56"/>
      <c r="F96" s="61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71">
        <v>88</v>
      </c>
      <c r="AK96" s="32" t="s">
        <v>150</v>
      </c>
      <c r="AL96" s="32" t="s">
        <v>168</v>
      </c>
      <c r="AM96" s="32" t="s">
        <v>278</v>
      </c>
      <c r="AN96" s="68" t="s">
        <v>279</v>
      </c>
      <c r="AO96" s="68" t="s">
        <v>280</v>
      </c>
      <c r="AP96" s="33">
        <v>0.01</v>
      </c>
      <c r="AQ96" s="32" t="s">
        <v>179</v>
      </c>
      <c r="AR96" s="34">
        <v>0.01</v>
      </c>
      <c r="AS96" s="149">
        <v>0.15</v>
      </c>
      <c r="AT96" s="35">
        <f t="shared" si="7"/>
        <v>0.15</v>
      </c>
      <c r="AU96" s="28"/>
      <c r="AV96" s="36">
        <v>0.09</v>
      </c>
      <c r="AW96" s="40"/>
      <c r="AX96" s="37">
        <v>0.06</v>
      </c>
      <c r="AY96" s="40"/>
      <c r="AZ96" s="35"/>
      <c r="BA96" s="38" t="s">
        <v>180</v>
      </c>
      <c r="BB96" s="38">
        <v>13517436487</v>
      </c>
      <c r="BC96" s="39"/>
      <c r="BE96" s="60"/>
    </row>
    <row r="97" spans="1:57" s="30" customFormat="1" ht="27.75" customHeight="1">
      <c r="A97" s="56"/>
      <c r="B97" s="56"/>
      <c r="C97" s="56"/>
      <c r="D97" s="56"/>
      <c r="E97" s="56"/>
      <c r="F97" s="61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71">
        <v>89</v>
      </c>
      <c r="AK97" s="32" t="s">
        <v>150</v>
      </c>
      <c r="AL97" s="32" t="s">
        <v>266</v>
      </c>
      <c r="AM97" s="32" t="s">
        <v>281</v>
      </c>
      <c r="AN97" s="68" t="s">
        <v>282</v>
      </c>
      <c r="AO97" s="68" t="s">
        <v>283</v>
      </c>
      <c r="AP97" s="33">
        <v>0.35</v>
      </c>
      <c r="AQ97" s="32" t="s">
        <v>179</v>
      </c>
      <c r="AR97" s="34">
        <v>0.35</v>
      </c>
      <c r="AS97" s="149">
        <v>8.4776</v>
      </c>
      <c r="AT97" s="35">
        <f t="shared" si="7"/>
        <v>8.4776</v>
      </c>
      <c r="AU97" s="28"/>
      <c r="AV97" s="36">
        <v>3.15</v>
      </c>
      <c r="AW97" s="40"/>
      <c r="AX97" s="37">
        <v>5.3276</v>
      </c>
      <c r="AY97" s="40"/>
      <c r="AZ97" s="35"/>
      <c r="BA97" s="38" t="s">
        <v>180</v>
      </c>
      <c r="BB97" s="38">
        <v>13517436487</v>
      </c>
      <c r="BC97" s="39"/>
      <c r="BE97" s="60"/>
    </row>
    <row r="98" spans="1:57" s="30" customFormat="1" ht="27.75" customHeight="1">
      <c r="A98" s="56"/>
      <c r="B98" s="56"/>
      <c r="C98" s="56"/>
      <c r="D98" s="56"/>
      <c r="E98" s="56"/>
      <c r="F98" s="61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71">
        <v>90</v>
      </c>
      <c r="AK98" s="32" t="s">
        <v>150</v>
      </c>
      <c r="AL98" s="32" t="s">
        <v>161</v>
      </c>
      <c r="AM98" s="32" t="s">
        <v>284</v>
      </c>
      <c r="AN98" s="68" t="s">
        <v>285</v>
      </c>
      <c r="AO98" s="68" t="s">
        <v>286</v>
      </c>
      <c r="AP98" s="33">
        <v>0.314</v>
      </c>
      <c r="AQ98" s="32" t="s">
        <v>179</v>
      </c>
      <c r="AR98" s="34">
        <v>0.314</v>
      </c>
      <c r="AS98" s="149">
        <v>4.71</v>
      </c>
      <c r="AT98" s="35">
        <f t="shared" si="7"/>
        <v>4.71</v>
      </c>
      <c r="AU98" s="28"/>
      <c r="AV98" s="36">
        <v>2.826</v>
      </c>
      <c r="AW98" s="40"/>
      <c r="AX98" s="37">
        <v>1.884</v>
      </c>
      <c r="AY98" s="40"/>
      <c r="AZ98" s="35"/>
      <c r="BA98" s="38" t="s">
        <v>180</v>
      </c>
      <c r="BB98" s="38">
        <v>13517436487</v>
      </c>
      <c r="BC98" s="39"/>
      <c r="BE98" s="60"/>
    </row>
    <row r="99" spans="1:57" s="30" customFormat="1" ht="27.75" customHeight="1">
      <c r="A99" s="56"/>
      <c r="B99" s="56"/>
      <c r="C99" s="56"/>
      <c r="D99" s="56"/>
      <c r="E99" s="56"/>
      <c r="F99" s="61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71">
        <v>91</v>
      </c>
      <c r="AK99" s="32" t="s">
        <v>150</v>
      </c>
      <c r="AL99" s="32" t="s">
        <v>161</v>
      </c>
      <c r="AM99" s="32" t="s">
        <v>287</v>
      </c>
      <c r="AN99" s="68" t="s">
        <v>288</v>
      </c>
      <c r="AO99" s="68" t="s">
        <v>289</v>
      </c>
      <c r="AP99" s="33">
        <v>0.043</v>
      </c>
      <c r="AQ99" s="32" t="s">
        <v>179</v>
      </c>
      <c r="AR99" s="34">
        <v>0.043</v>
      </c>
      <c r="AS99" s="149">
        <v>0.645</v>
      </c>
      <c r="AT99" s="35">
        <f t="shared" si="7"/>
        <v>0.645</v>
      </c>
      <c r="AU99" s="28"/>
      <c r="AV99" s="36">
        <v>0.38699999999999996</v>
      </c>
      <c r="AW99" s="40"/>
      <c r="AX99" s="37">
        <v>0.25800000000000006</v>
      </c>
      <c r="AY99" s="40"/>
      <c r="AZ99" s="35"/>
      <c r="BA99" s="38" t="s">
        <v>180</v>
      </c>
      <c r="BB99" s="38">
        <v>13517436487</v>
      </c>
      <c r="BC99" s="39"/>
      <c r="BE99" s="60"/>
    </row>
    <row r="100" spans="1:57" s="30" customFormat="1" ht="27.75" customHeight="1">
      <c r="A100" s="56"/>
      <c r="B100" s="56"/>
      <c r="C100" s="56"/>
      <c r="D100" s="56"/>
      <c r="E100" s="56"/>
      <c r="F100" s="61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71">
        <v>92</v>
      </c>
      <c r="AK100" s="32" t="s">
        <v>150</v>
      </c>
      <c r="AL100" s="32" t="s">
        <v>161</v>
      </c>
      <c r="AM100" s="32" t="s">
        <v>258</v>
      </c>
      <c r="AN100" s="68" t="s">
        <v>290</v>
      </c>
      <c r="AO100" s="68" t="s">
        <v>291</v>
      </c>
      <c r="AP100" s="33">
        <v>0.231</v>
      </c>
      <c r="AQ100" s="32" t="s">
        <v>179</v>
      </c>
      <c r="AR100" s="34">
        <v>0.231</v>
      </c>
      <c r="AS100" s="149">
        <v>3.465</v>
      </c>
      <c r="AT100" s="35">
        <f t="shared" si="7"/>
        <v>3.465</v>
      </c>
      <c r="AU100" s="28"/>
      <c r="AV100" s="36">
        <v>2.079</v>
      </c>
      <c r="AW100" s="40"/>
      <c r="AX100" s="37">
        <v>1.3859999999999997</v>
      </c>
      <c r="AY100" s="40"/>
      <c r="AZ100" s="35"/>
      <c r="BA100" s="38" t="s">
        <v>180</v>
      </c>
      <c r="BB100" s="38">
        <v>13517436487</v>
      </c>
      <c r="BC100" s="39"/>
      <c r="BE100" s="60"/>
    </row>
    <row r="101" spans="1:57" s="30" customFormat="1" ht="27.75" customHeight="1">
      <c r="A101" s="56"/>
      <c r="B101" s="56"/>
      <c r="C101" s="56"/>
      <c r="D101" s="56"/>
      <c r="E101" s="56"/>
      <c r="F101" s="61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71">
        <v>93</v>
      </c>
      <c r="AK101" s="32" t="s">
        <v>150</v>
      </c>
      <c r="AL101" s="32" t="s">
        <v>227</v>
      </c>
      <c r="AM101" s="32" t="s">
        <v>292</v>
      </c>
      <c r="AN101" s="68" t="s">
        <v>293</v>
      </c>
      <c r="AO101" s="68" t="s">
        <v>294</v>
      </c>
      <c r="AP101" s="33">
        <v>0.1752</v>
      </c>
      <c r="AQ101" s="32" t="s">
        <v>179</v>
      </c>
      <c r="AR101" s="34">
        <v>0.1752</v>
      </c>
      <c r="AS101" s="149">
        <v>2.628</v>
      </c>
      <c r="AT101" s="35">
        <f t="shared" si="7"/>
        <v>2.628</v>
      </c>
      <c r="AU101" s="28"/>
      <c r="AV101" s="36">
        <v>1.5768</v>
      </c>
      <c r="AW101" s="40"/>
      <c r="AX101" s="37">
        <v>1.0512000000000001</v>
      </c>
      <c r="AY101" s="40"/>
      <c r="AZ101" s="35"/>
      <c r="BA101" s="38" t="s">
        <v>180</v>
      </c>
      <c r="BB101" s="38">
        <v>13517436487</v>
      </c>
      <c r="BC101" s="39"/>
      <c r="BE101" s="60"/>
    </row>
    <row r="102" spans="1:57" s="30" customFormat="1" ht="27.75" customHeight="1">
      <c r="A102" s="56"/>
      <c r="B102" s="56"/>
      <c r="C102" s="56"/>
      <c r="D102" s="56"/>
      <c r="E102" s="56"/>
      <c r="F102" s="61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71">
        <v>94</v>
      </c>
      <c r="AK102" s="32" t="s">
        <v>150</v>
      </c>
      <c r="AL102" s="32" t="s">
        <v>172</v>
      </c>
      <c r="AM102" s="32" t="s">
        <v>295</v>
      </c>
      <c r="AN102" s="68" t="s">
        <v>296</v>
      </c>
      <c r="AO102" s="68" t="s">
        <v>297</v>
      </c>
      <c r="AP102" s="33">
        <v>1.155</v>
      </c>
      <c r="AQ102" s="32" t="s">
        <v>179</v>
      </c>
      <c r="AR102" s="34">
        <v>1.155</v>
      </c>
      <c r="AS102" s="149">
        <v>15.57</v>
      </c>
      <c r="AT102" s="35">
        <f t="shared" si="7"/>
        <v>15.57</v>
      </c>
      <c r="AU102" s="28"/>
      <c r="AV102" s="36">
        <v>10.395</v>
      </c>
      <c r="AW102" s="40"/>
      <c r="AX102" s="37">
        <v>5.175000000000001</v>
      </c>
      <c r="AY102" s="40"/>
      <c r="AZ102" s="35"/>
      <c r="BA102" s="38" t="s">
        <v>180</v>
      </c>
      <c r="BB102" s="38">
        <v>13517436487</v>
      </c>
      <c r="BC102" s="39"/>
      <c r="BE102" s="60"/>
    </row>
    <row r="103" spans="1:57" s="30" customFormat="1" ht="27.75" customHeight="1">
      <c r="A103" s="56"/>
      <c r="B103" s="56"/>
      <c r="C103" s="56"/>
      <c r="D103" s="56"/>
      <c r="E103" s="56"/>
      <c r="F103" s="61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71">
        <v>95</v>
      </c>
      <c r="AK103" s="32" t="s">
        <v>150</v>
      </c>
      <c r="AL103" s="32" t="s">
        <v>161</v>
      </c>
      <c r="AM103" s="32" t="s">
        <v>258</v>
      </c>
      <c r="AN103" s="68" t="s">
        <v>298</v>
      </c>
      <c r="AO103" s="68" t="s">
        <v>299</v>
      </c>
      <c r="AP103" s="33">
        <v>0.025</v>
      </c>
      <c r="AQ103" s="32" t="s">
        <v>179</v>
      </c>
      <c r="AR103" s="34">
        <v>0.025</v>
      </c>
      <c r="AS103" s="149">
        <v>0.375</v>
      </c>
      <c r="AT103" s="35">
        <f t="shared" si="7"/>
        <v>0.375</v>
      </c>
      <c r="AU103" s="28"/>
      <c r="AV103" s="36">
        <v>0.225</v>
      </c>
      <c r="AW103" s="40"/>
      <c r="AX103" s="37">
        <v>0.15</v>
      </c>
      <c r="AY103" s="40"/>
      <c r="AZ103" s="35"/>
      <c r="BA103" s="38" t="s">
        <v>180</v>
      </c>
      <c r="BB103" s="38">
        <v>13517436487</v>
      </c>
      <c r="BC103" s="39"/>
      <c r="BE103" s="60"/>
    </row>
    <row r="104" spans="1:57" s="30" customFormat="1" ht="27.75" customHeight="1">
      <c r="A104" s="56"/>
      <c r="B104" s="56"/>
      <c r="C104" s="56"/>
      <c r="D104" s="56"/>
      <c r="E104" s="56"/>
      <c r="F104" s="61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71">
        <v>96</v>
      </c>
      <c r="AK104" s="32" t="s">
        <v>150</v>
      </c>
      <c r="AL104" s="32" t="s">
        <v>168</v>
      </c>
      <c r="AM104" s="32" t="s">
        <v>300</v>
      </c>
      <c r="AN104" s="68" t="s">
        <v>301</v>
      </c>
      <c r="AO104" s="68" t="s">
        <v>302</v>
      </c>
      <c r="AP104" s="33">
        <v>3.172</v>
      </c>
      <c r="AQ104" s="32" t="s">
        <v>179</v>
      </c>
      <c r="AR104" s="34">
        <v>3.172</v>
      </c>
      <c r="AS104" s="149">
        <v>47.58</v>
      </c>
      <c r="AT104" s="35">
        <f t="shared" si="7"/>
        <v>47.58</v>
      </c>
      <c r="AU104" s="28"/>
      <c r="AV104" s="36">
        <v>38.548</v>
      </c>
      <c r="AW104" s="40"/>
      <c r="AX104" s="37">
        <v>9.032</v>
      </c>
      <c r="AY104" s="40"/>
      <c r="AZ104" s="35"/>
      <c r="BA104" s="38" t="s">
        <v>180</v>
      </c>
      <c r="BB104" s="38">
        <v>13517436487</v>
      </c>
      <c r="BC104" s="39"/>
      <c r="BE104" s="60"/>
    </row>
    <row r="105" spans="1:57" s="30" customFormat="1" ht="27.75" customHeight="1">
      <c r="A105" s="56"/>
      <c r="B105" s="56"/>
      <c r="C105" s="56"/>
      <c r="D105" s="56"/>
      <c r="E105" s="56"/>
      <c r="F105" s="61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71">
        <v>97</v>
      </c>
      <c r="AK105" s="32" t="s">
        <v>150</v>
      </c>
      <c r="AL105" s="32" t="s">
        <v>303</v>
      </c>
      <c r="AM105" s="32" t="s">
        <v>304</v>
      </c>
      <c r="AN105" s="68" t="s">
        <v>305</v>
      </c>
      <c r="AO105" s="68" t="s">
        <v>306</v>
      </c>
      <c r="AP105" s="33">
        <v>1.529</v>
      </c>
      <c r="AQ105" s="32" t="s">
        <v>179</v>
      </c>
      <c r="AR105" s="34">
        <v>1.529</v>
      </c>
      <c r="AS105" s="149">
        <v>22.914</v>
      </c>
      <c r="AT105" s="35">
        <f t="shared" si="7"/>
        <v>22.914</v>
      </c>
      <c r="AU105" s="28"/>
      <c r="AV105" s="36">
        <v>13.761</v>
      </c>
      <c r="AW105" s="40"/>
      <c r="AX105" s="37">
        <v>9.153000000000002</v>
      </c>
      <c r="AY105" s="40"/>
      <c r="AZ105" s="35"/>
      <c r="BA105" s="38" t="s">
        <v>180</v>
      </c>
      <c r="BB105" s="38">
        <v>13517436487</v>
      </c>
      <c r="BC105" s="39"/>
      <c r="BE105" s="60"/>
    </row>
    <row r="106" spans="1:57" s="30" customFormat="1" ht="27.75" customHeight="1">
      <c r="A106" s="56"/>
      <c r="B106" s="56"/>
      <c r="C106" s="56"/>
      <c r="D106" s="56"/>
      <c r="E106" s="56"/>
      <c r="F106" s="61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71">
        <v>98</v>
      </c>
      <c r="AK106" s="32" t="s">
        <v>150</v>
      </c>
      <c r="AL106" s="32" t="s">
        <v>303</v>
      </c>
      <c r="AM106" s="32" t="s">
        <v>307</v>
      </c>
      <c r="AN106" s="68" t="s">
        <v>308</v>
      </c>
      <c r="AO106" s="68" t="s">
        <v>309</v>
      </c>
      <c r="AP106" s="33">
        <v>0.315</v>
      </c>
      <c r="AQ106" s="32" t="s">
        <v>179</v>
      </c>
      <c r="AR106" s="34">
        <v>0.315</v>
      </c>
      <c r="AS106" s="149">
        <v>27.9061</v>
      </c>
      <c r="AT106" s="35">
        <f t="shared" si="7"/>
        <v>27.9061</v>
      </c>
      <c r="AU106" s="28"/>
      <c r="AV106" s="36">
        <v>2.835</v>
      </c>
      <c r="AW106" s="40"/>
      <c r="AX106" s="37">
        <v>25.071099999999998</v>
      </c>
      <c r="AY106" s="40"/>
      <c r="AZ106" s="35"/>
      <c r="BA106" s="38" t="s">
        <v>180</v>
      </c>
      <c r="BB106" s="38">
        <v>13517436487</v>
      </c>
      <c r="BC106" s="39"/>
      <c r="BE106" s="60"/>
    </row>
    <row r="107" spans="1:57" s="30" customFormat="1" ht="27.75" customHeight="1">
      <c r="A107" s="56"/>
      <c r="B107" s="56"/>
      <c r="C107" s="56"/>
      <c r="D107" s="56"/>
      <c r="E107" s="56"/>
      <c r="F107" s="61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71">
        <v>99</v>
      </c>
      <c r="AK107" s="32" t="s">
        <v>150</v>
      </c>
      <c r="AL107" s="32" t="s">
        <v>310</v>
      </c>
      <c r="AM107" s="32" t="s">
        <v>311</v>
      </c>
      <c r="AN107" s="68" t="s">
        <v>312</v>
      </c>
      <c r="AO107" s="68" t="s">
        <v>313</v>
      </c>
      <c r="AP107" s="33">
        <v>0.291</v>
      </c>
      <c r="AQ107" s="32" t="s">
        <v>179</v>
      </c>
      <c r="AR107" s="34">
        <v>0.291</v>
      </c>
      <c r="AS107" s="149">
        <v>3.6</v>
      </c>
      <c r="AT107" s="35">
        <f t="shared" si="7"/>
        <v>3.6</v>
      </c>
      <c r="AU107" s="28"/>
      <c r="AV107" s="36">
        <v>2.6189999999999998</v>
      </c>
      <c r="AW107" s="40"/>
      <c r="AX107" s="37">
        <v>0.9810000000000003</v>
      </c>
      <c r="AY107" s="40"/>
      <c r="AZ107" s="35"/>
      <c r="BA107" s="38" t="s">
        <v>180</v>
      </c>
      <c r="BB107" s="38">
        <v>13517436487</v>
      </c>
      <c r="BC107" s="39"/>
      <c r="BE107" s="60"/>
    </row>
    <row r="108" spans="1:57" s="30" customFormat="1" ht="27.75" customHeight="1">
      <c r="A108" s="56"/>
      <c r="B108" s="56"/>
      <c r="C108" s="56"/>
      <c r="D108" s="56"/>
      <c r="E108" s="56"/>
      <c r="F108" s="61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71">
        <v>100</v>
      </c>
      <c r="AK108" s="32" t="s">
        <v>150</v>
      </c>
      <c r="AL108" s="32" t="s">
        <v>310</v>
      </c>
      <c r="AM108" s="32" t="s">
        <v>314</v>
      </c>
      <c r="AN108" s="68" t="s">
        <v>315</v>
      </c>
      <c r="AO108" s="68" t="s">
        <v>316</v>
      </c>
      <c r="AP108" s="33">
        <v>0.04</v>
      </c>
      <c r="AQ108" s="32" t="s">
        <v>179</v>
      </c>
      <c r="AR108" s="34">
        <v>0.04</v>
      </c>
      <c r="AS108" s="149">
        <v>3.8844</v>
      </c>
      <c r="AT108" s="35">
        <f t="shared" si="7"/>
        <v>3.8844</v>
      </c>
      <c r="AU108" s="28"/>
      <c r="AV108" s="36">
        <v>0.36</v>
      </c>
      <c r="AW108" s="40"/>
      <c r="AX108" s="37">
        <v>3.5244</v>
      </c>
      <c r="AY108" s="40"/>
      <c r="AZ108" s="35"/>
      <c r="BA108" s="38" t="s">
        <v>180</v>
      </c>
      <c r="BB108" s="38">
        <v>13517436487</v>
      </c>
      <c r="BC108" s="39"/>
      <c r="BE108" s="60"/>
    </row>
    <row r="109" spans="1:57" s="30" customFormat="1" ht="27.75" customHeight="1">
      <c r="A109" s="56"/>
      <c r="B109" s="56"/>
      <c r="C109" s="56"/>
      <c r="D109" s="56"/>
      <c r="E109" s="56"/>
      <c r="F109" s="61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71">
        <v>101</v>
      </c>
      <c r="AK109" s="32" t="s">
        <v>150</v>
      </c>
      <c r="AL109" s="32" t="s">
        <v>310</v>
      </c>
      <c r="AM109" s="32" t="s">
        <v>317</v>
      </c>
      <c r="AN109" s="68" t="s">
        <v>318</v>
      </c>
      <c r="AO109" s="68" t="s">
        <v>319</v>
      </c>
      <c r="AP109" s="33">
        <v>0.169</v>
      </c>
      <c r="AQ109" s="32" t="s">
        <v>179</v>
      </c>
      <c r="AR109" s="34">
        <v>0.169</v>
      </c>
      <c r="AS109" s="149">
        <v>4.0924</v>
      </c>
      <c r="AT109" s="35">
        <f t="shared" si="7"/>
        <v>4.0924</v>
      </c>
      <c r="AU109" s="28"/>
      <c r="AV109" s="36">
        <v>1.5210000000000001</v>
      </c>
      <c r="AW109" s="40"/>
      <c r="AX109" s="37">
        <v>2.5713999999999997</v>
      </c>
      <c r="AY109" s="40"/>
      <c r="AZ109" s="35"/>
      <c r="BA109" s="38" t="s">
        <v>180</v>
      </c>
      <c r="BB109" s="38">
        <v>13517436487</v>
      </c>
      <c r="BC109" s="39"/>
      <c r="BE109" s="60"/>
    </row>
    <row r="110" spans="1:57" s="30" customFormat="1" ht="27.75" customHeight="1">
      <c r="A110" s="56"/>
      <c r="B110" s="56"/>
      <c r="C110" s="56"/>
      <c r="D110" s="56"/>
      <c r="E110" s="56"/>
      <c r="F110" s="61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71">
        <v>102</v>
      </c>
      <c r="AK110" s="32" t="s">
        <v>150</v>
      </c>
      <c r="AL110" s="32" t="s">
        <v>310</v>
      </c>
      <c r="AM110" s="32" t="s">
        <v>320</v>
      </c>
      <c r="AN110" s="68" t="s">
        <v>321</v>
      </c>
      <c r="AO110" s="68" t="s">
        <v>322</v>
      </c>
      <c r="AP110" s="33">
        <v>0.226</v>
      </c>
      <c r="AQ110" s="32" t="s">
        <v>179</v>
      </c>
      <c r="AR110" s="34">
        <v>0.226</v>
      </c>
      <c r="AS110" s="149">
        <v>12.351</v>
      </c>
      <c r="AT110" s="35">
        <f t="shared" si="7"/>
        <v>12.351</v>
      </c>
      <c r="AU110" s="28"/>
      <c r="AV110" s="36">
        <v>2.0340000000000003</v>
      </c>
      <c r="AW110" s="40"/>
      <c r="AX110" s="37">
        <v>10.317</v>
      </c>
      <c r="AY110" s="40"/>
      <c r="AZ110" s="35"/>
      <c r="BA110" s="38" t="s">
        <v>180</v>
      </c>
      <c r="BB110" s="38">
        <v>13517436487</v>
      </c>
      <c r="BC110" s="39"/>
      <c r="BE110" s="60"/>
    </row>
    <row r="111" spans="1:57" s="30" customFormat="1" ht="27.75" customHeight="1">
      <c r="A111" s="56"/>
      <c r="B111" s="56"/>
      <c r="C111" s="56"/>
      <c r="D111" s="56"/>
      <c r="E111" s="56"/>
      <c r="F111" s="61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71">
        <v>103</v>
      </c>
      <c r="AK111" s="32" t="s">
        <v>150</v>
      </c>
      <c r="AL111" s="32" t="s">
        <v>152</v>
      </c>
      <c r="AM111" s="32" t="s">
        <v>323</v>
      </c>
      <c r="AN111" s="68" t="s">
        <v>324</v>
      </c>
      <c r="AO111" s="68" t="s">
        <v>325</v>
      </c>
      <c r="AP111" s="33">
        <v>2.395</v>
      </c>
      <c r="AQ111" s="32" t="s">
        <v>179</v>
      </c>
      <c r="AR111" s="34">
        <v>2.395</v>
      </c>
      <c r="AS111" s="149">
        <v>35.925</v>
      </c>
      <c r="AT111" s="35">
        <f t="shared" si="7"/>
        <v>35.925</v>
      </c>
      <c r="AU111" s="28"/>
      <c r="AV111" s="36">
        <v>21.555</v>
      </c>
      <c r="AW111" s="40"/>
      <c r="AX111" s="37">
        <v>14.369999999999997</v>
      </c>
      <c r="AY111" s="40"/>
      <c r="AZ111" s="35"/>
      <c r="BA111" s="38" t="s">
        <v>180</v>
      </c>
      <c r="BB111" s="38">
        <v>13517436487</v>
      </c>
      <c r="BC111" s="39"/>
      <c r="BE111" s="60"/>
    </row>
    <row r="112" spans="1:57" s="30" customFormat="1" ht="27.75" customHeight="1">
      <c r="A112" s="56"/>
      <c r="B112" s="56"/>
      <c r="C112" s="56"/>
      <c r="D112" s="56"/>
      <c r="E112" s="56"/>
      <c r="F112" s="61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71">
        <v>104</v>
      </c>
      <c r="AK112" s="32" t="s">
        <v>150</v>
      </c>
      <c r="AL112" s="32" t="s">
        <v>152</v>
      </c>
      <c r="AM112" s="32" t="s">
        <v>158</v>
      </c>
      <c r="AN112" s="68" t="s">
        <v>326</v>
      </c>
      <c r="AO112" s="68" t="s">
        <v>327</v>
      </c>
      <c r="AP112" s="33">
        <v>1.277</v>
      </c>
      <c r="AQ112" s="32" t="s">
        <v>179</v>
      </c>
      <c r="AR112" s="34">
        <v>1.277</v>
      </c>
      <c r="AS112" s="149">
        <v>19.155</v>
      </c>
      <c r="AT112" s="35">
        <f t="shared" si="7"/>
        <v>19.155</v>
      </c>
      <c r="AU112" s="28"/>
      <c r="AV112" s="36">
        <v>11.492999999999999</v>
      </c>
      <c r="AW112" s="40"/>
      <c r="AX112" s="37">
        <v>7.662000000000003</v>
      </c>
      <c r="AY112" s="40"/>
      <c r="AZ112" s="35"/>
      <c r="BA112" s="38" t="s">
        <v>180</v>
      </c>
      <c r="BB112" s="38">
        <v>13517436487</v>
      </c>
      <c r="BC112" s="39"/>
      <c r="BE112" s="60"/>
    </row>
    <row r="113" spans="1:57" s="30" customFormat="1" ht="27.75" customHeight="1">
      <c r="A113" s="56"/>
      <c r="B113" s="56"/>
      <c r="C113" s="56"/>
      <c r="D113" s="56"/>
      <c r="E113" s="56"/>
      <c r="F113" s="61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71">
        <v>105</v>
      </c>
      <c r="AK113" s="32" t="s">
        <v>150</v>
      </c>
      <c r="AL113" s="32" t="s">
        <v>152</v>
      </c>
      <c r="AM113" s="32" t="s">
        <v>328</v>
      </c>
      <c r="AN113" s="68" t="s">
        <v>329</v>
      </c>
      <c r="AO113" s="68" t="s">
        <v>330</v>
      </c>
      <c r="AP113" s="33">
        <v>0.27</v>
      </c>
      <c r="AQ113" s="32" t="s">
        <v>179</v>
      </c>
      <c r="AR113" s="34">
        <v>0.27</v>
      </c>
      <c r="AS113" s="149">
        <v>6.3874</v>
      </c>
      <c r="AT113" s="35">
        <f t="shared" si="7"/>
        <v>6.3874</v>
      </c>
      <c r="AU113" s="28"/>
      <c r="AV113" s="36">
        <v>2.43</v>
      </c>
      <c r="AW113" s="40"/>
      <c r="AX113" s="37">
        <v>3.9574000000000003</v>
      </c>
      <c r="AY113" s="40"/>
      <c r="AZ113" s="35"/>
      <c r="BA113" s="38" t="s">
        <v>180</v>
      </c>
      <c r="BB113" s="38">
        <v>13517436487</v>
      </c>
      <c r="BC113" s="39"/>
      <c r="BE113" s="60"/>
    </row>
    <row r="114" spans="1:57" s="30" customFormat="1" ht="27.75" customHeight="1">
      <c r="A114" s="56"/>
      <c r="B114" s="56"/>
      <c r="C114" s="56"/>
      <c r="D114" s="56"/>
      <c r="E114" s="56"/>
      <c r="F114" s="61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71">
        <v>106</v>
      </c>
      <c r="AK114" s="32" t="s">
        <v>150</v>
      </c>
      <c r="AL114" s="32" t="s">
        <v>310</v>
      </c>
      <c r="AM114" s="32" t="s">
        <v>331</v>
      </c>
      <c r="AN114" s="68" t="s">
        <v>332</v>
      </c>
      <c r="AO114" s="68" t="s">
        <v>333</v>
      </c>
      <c r="AP114" s="33">
        <v>0.208</v>
      </c>
      <c r="AQ114" s="32" t="s">
        <v>179</v>
      </c>
      <c r="AR114" s="34">
        <v>0.208</v>
      </c>
      <c r="AS114" s="149">
        <v>2.1524</v>
      </c>
      <c r="AT114" s="35">
        <f t="shared" si="7"/>
        <v>2.1524</v>
      </c>
      <c r="AU114" s="28"/>
      <c r="AV114" s="36">
        <v>1.8719999999999999</v>
      </c>
      <c r="AW114" s="40"/>
      <c r="AX114" s="37">
        <v>0.2804000000000002</v>
      </c>
      <c r="AY114" s="40"/>
      <c r="AZ114" s="35"/>
      <c r="BA114" s="38" t="s">
        <v>180</v>
      </c>
      <c r="BB114" s="38">
        <v>13517436487</v>
      </c>
      <c r="BC114" s="39"/>
      <c r="BE114" s="60"/>
    </row>
    <row r="115" spans="1:57" s="30" customFormat="1" ht="27.75" customHeight="1">
      <c r="A115" s="56"/>
      <c r="B115" s="56"/>
      <c r="C115" s="56"/>
      <c r="D115" s="56"/>
      <c r="E115" s="56"/>
      <c r="F115" s="61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71">
        <v>107</v>
      </c>
      <c r="AK115" s="32" t="s">
        <v>150</v>
      </c>
      <c r="AL115" s="32" t="s">
        <v>152</v>
      </c>
      <c r="AM115" s="32" t="s">
        <v>328</v>
      </c>
      <c r="AN115" s="68" t="s">
        <v>334</v>
      </c>
      <c r="AO115" s="68" t="s">
        <v>335</v>
      </c>
      <c r="AP115" s="33">
        <v>0.54</v>
      </c>
      <c r="AQ115" s="32" t="s">
        <v>179</v>
      </c>
      <c r="AR115" s="34">
        <v>0.54</v>
      </c>
      <c r="AS115" s="149">
        <v>14.4089</v>
      </c>
      <c r="AT115" s="35">
        <f t="shared" si="7"/>
        <v>14.4089</v>
      </c>
      <c r="AU115" s="28"/>
      <c r="AV115" s="36">
        <v>4.86</v>
      </c>
      <c r="AW115" s="40"/>
      <c r="AX115" s="37">
        <v>9.5489</v>
      </c>
      <c r="AY115" s="40"/>
      <c r="AZ115" s="35"/>
      <c r="BA115" s="38" t="s">
        <v>180</v>
      </c>
      <c r="BB115" s="38">
        <v>13517436487</v>
      </c>
      <c r="BC115" s="39"/>
      <c r="BE115" s="60"/>
    </row>
    <row r="116" spans="1:57" s="30" customFormat="1" ht="27.75" customHeight="1">
      <c r="A116" s="56"/>
      <c r="B116" s="56"/>
      <c r="C116" s="56"/>
      <c r="D116" s="56"/>
      <c r="E116" s="56"/>
      <c r="F116" s="61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71">
        <v>108</v>
      </c>
      <c r="AK116" s="32" t="s">
        <v>150</v>
      </c>
      <c r="AL116" s="32" t="s">
        <v>188</v>
      </c>
      <c r="AM116" s="32" t="s">
        <v>336</v>
      </c>
      <c r="AN116" s="68" t="s">
        <v>337</v>
      </c>
      <c r="AO116" s="68" t="s">
        <v>338</v>
      </c>
      <c r="AP116" s="33">
        <v>0.264</v>
      </c>
      <c r="AQ116" s="32" t="s">
        <v>179</v>
      </c>
      <c r="AR116" s="34">
        <v>0.264</v>
      </c>
      <c r="AS116" s="149">
        <v>9.1256</v>
      </c>
      <c r="AT116" s="35">
        <f t="shared" si="7"/>
        <v>9.1256</v>
      </c>
      <c r="AU116" s="28"/>
      <c r="AV116" s="36">
        <v>2.3760000000000003</v>
      </c>
      <c r="AW116" s="40"/>
      <c r="AX116" s="37">
        <v>6.7496</v>
      </c>
      <c r="AY116" s="40"/>
      <c r="AZ116" s="35"/>
      <c r="BA116" s="38" t="s">
        <v>180</v>
      </c>
      <c r="BB116" s="38">
        <v>13517436487</v>
      </c>
      <c r="BC116" s="39"/>
      <c r="BE116" s="60"/>
    </row>
    <row r="117" spans="1:57" s="30" customFormat="1" ht="27.75" customHeight="1">
      <c r="A117" s="56"/>
      <c r="B117" s="56"/>
      <c r="C117" s="56"/>
      <c r="D117" s="56"/>
      <c r="E117" s="56"/>
      <c r="F117" s="61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71">
        <v>109</v>
      </c>
      <c r="AK117" s="32" t="s">
        <v>150</v>
      </c>
      <c r="AL117" s="32" t="s">
        <v>188</v>
      </c>
      <c r="AM117" s="32" t="s">
        <v>339</v>
      </c>
      <c r="AN117" s="68" t="s">
        <v>340</v>
      </c>
      <c r="AO117" s="68" t="s">
        <v>341</v>
      </c>
      <c r="AP117" s="33">
        <v>0.04</v>
      </c>
      <c r="AQ117" s="32" t="s">
        <v>179</v>
      </c>
      <c r="AR117" s="34">
        <v>0.04</v>
      </c>
      <c r="AS117" s="149">
        <v>2.4271</v>
      </c>
      <c r="AT117" s="35">
        <f t="shared" si="7"/>
        <v>2.4271</v>
      </c>
      <c r="AU117" s="28"/>
      <c r="AV117" s="36">
        <v>0.36</v>
      </c>
      <c r="AW117" s="40"/>
      <c r="AX117" s="37">
        <v>2.0671</v>
      </c>
      <c r="AY117" s="40"/>
      <c r="AZ117" s="35"/>
      <c r="BA117" s="38" t="s">
        <v>180</v>
      </c>
      <c r="BB117" s="38">
        <v>13517436487</v>
      </c>
      <c r="BC117" s="39"/>
      <c r="BE117" s="60"/>
    </row>
    <row r="118" spans="1:57" s="30" customFormat="1" ht="27.75" customHeight="1">
      <c r="A118" s="56"/>
      <c r="B118" s="56"/>
      <c r="C118" s="56"/>
      <c r="D118" s="56"/>
      <c r="E118" s="56"/>
      <c r="F118" s="61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71">
        <v>110</v>
      </c>
      <c r="AK118" s="32" t="s">
        <v>150</v>
      </c>
      <c r="AL118" s="32" t="s">
        <v>188</v>
      </c>
      <c r="AM118" s="32" t="s">
        <v>342</v>
      </c>
      <c r="AN118" s="68" t="s">
        <v>343</v>
      </c>
      <c r="AO118" s="68" t="s">
        <v>344</v>
      </c>
      <c r="AP118" s="33">
        <v>0.02</v>
      </c>
      <c r="AQ118" s="32" t="s">
        <v>179</v>
      </c>
      <c r="AR118" s="34">
        <v>0.02</v>
      </c>
      <c r="AS118" s="149">
        <v>1.7232</v>
      </c>
      <c r="AT118" s="35">
        <f t="shared" si="7"/>
        <v>1.7232</v>
      </c>
      <c r="AU118" s="28"/>
      <c r="AV118" s="36">
        <v>0.18</v>
      </c>
      <c r="AW118" s="40"/>
      <c r="AX118" s="37">
        <v>1.5432000000000001</v>
      </c>
      <c r="AY118" s="40"/>
      <c r="AZ118" s="35"/>
      <c r="BA118" s="38" t="s">
        <v>180</v>
      </c>
      <c r="BB118" s="38">
        <v>13517436487</v>
      </c>
      <c r="BC118" s="39"/>
      <c r="BE118" s="60"/>
    </row>
    <row r="119" spans="1:57" s="30" customFormat="1" ht="27.75" customHeight="1">
      <c r="A119" s="56"/>
      <c r="B119" s="56"/>
      <c r="C119" s="56"/>
      <c r="D119" s="56"/>
      <c r="E119" s="56"/>
      <c r="F119" s="61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71">
        <v>111</v>
      </c>
      <c r="AK119" s="32" t="s">
        <v>150</v>
      </c>
      <c r="AL119" s="32" t="s">
        <v>188</v>
      </c>
      <c r="AM119" s="32" t="s">
        <v>342</v>
      </c>
      <c r="AN119" s="68" t="s">
        <v>345</v>
      </c>
      <c r="AO119" s="68" t="s">
        <v>346</v>
      </c>
      <c r="AP119" s="33">
        <v>0.23</v>
      </c>
      <c r="AQ119" s="32" t="s">
        <v>179</v>
      </c>
      <c r="AR119" s="34">
        <v>0.23</v>
      </c>
      <c r="AS119" s="149">
        <v>7.5049</v>
      </c>
      <c r="AT119" s="35">
        <f t="shared" si="7"/>
        <v>7.5049</v>
      </c>
      <c r="AU119" s="28"/>
      <c r="AV119" s="36">
        <v>2.0700000000000003</v>
      </c>
      <c r="AW119" s="40"/>
      <c r="AX119" s="37">
        <v>5.4349</v>
      </c>
      <c r="AY119" s="40"/>
      <c r="AZ119" s="35"/>
      <c r="BA119" s="38" t="s">
        <v>180</v>
      </c>
      <c r="BB119" s="38">
        <v>13517436487</v>
      </c>
      <c r="BC119" s="39"/>
      <c r="BE119" s="60"/>
    </row>
    <row r="120" spans="1:57" s="30" customFormat="1" ht="27.75" customHeight="1">
      <c r="A120" s="56"/>
      <c r="B120" s="56"/>
      <c r="C120" s="56"/>
      <c r="D120" s="56"/>
      <c r="E120" s="56"/>
      <c r="F120" s="61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71">
        <v>112</v>
      </c>
      <c r="AK120" s="32" t="s">
        <v>150</v>
      </c>
      <c r="AL120" s="32" t="s">
        <v>310</v>
      </c>
      <c r="AM120" s="32" t="s">
        <v>314</v>
      </c>
      <c r="AN120" s="68" t="s">
        <v>347</v>
      </c>
      <c r="AO120" s="68" t="s">
        <v>348</v>
      </c>
      <c r="AP120" s="33">
        <v>0.471</v>
      </c>
      <c r="AQ120" s="32" t="s">
        <v>179</v>
      </c>
      <c r="AR120" s="34">
        <v>0.471</v>
      </c>
      <c r="AS120" s="149">
        <v>3.7873</v>
      </c>
      <c r="AT120" s="35">
        <f t="shared" si="7"/>
        <v>3.7873</v>
      </c>
      <c r="AU120" s="28"/>
      <c r="AV120" s="36">
        <v>4.239</v>
      </c>
      <c r="AW120" s="40"/>
      <c r="AX120" s="37">
        <v>-0.45169999999999977</v>
      </c>
      <c r="AY120" s="40"/>
      <c r="AZ120" s="35"/>
      <c r="BA120" s="38" t="s">
        <v>180</v>
      </c>
      <c r="BB120" s="38">
        <v>13517436487</v>
      </c>
      <c r="BC120" s="39"/>
      <c r="BE120" s="60"/>
    </row>
    <row r="121" spans="1:57" s="30" customFormat="1" ht="27.75" customHeight="1">
      <c r="A121" s="56"/>
      <c r="B121" s="56"/>
      <c r="C121" s="56"/>
      <c r="D121" s="56"/>
      <c r="E121" s="56"/>
      <c r="F121" s="61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71">
        <v>113</v>
      </c>
      <c r="AK121" s="32" t="s">
        <v>150</v>
      </c>
      <c r="AL121" s="32" t="s">
        <v>223</v>
      </c>
      <c r="AM121" s="32" t="s">
        <v>349</v>
      </c>
      <c r="AN121" s="68" t="s">
        <v>350</v>
      </c>
      <c r="AO121" s="68" t="s">
        <v>351</v>
      </c>
      <c r="AP121" s="33">
        <v>0.35</v>
      </c>
      <c r="AQ121" s="32" t="s">
        <v>179</v>
      </c>
      <c r="AR121" s="34">
        <v>0.35</v>
      </c>
      <c r="AS121" s="149">
        <v>20.4113</v>
      </c>
      <c r="AT121" s="35">
        <f t="shared" si="7"/>
        <v>20.4113</v>
      </c>
      <c r="AU121" s="28"/>
      <c r="AV121" s="36">
        <v>3.15</v>
      </c>
      <c r="AW121" s="40"/>
      <c r="AX121" s="37">
        <v>17.261300000000002</v>
      </c>
      <c r="AY121" s="40"/>
      <c r="AZ121" s="35"/>
      <c r="BA121" s="38" t="s">
        <v>180</v>
      </c>
      <c r="BB121" s="38">
        <v>13517436487</v>
      </c>
      <c r="BC121" s="39"/>
      <c r="BE121" s="60"/>
    </row>
    <row r="122" spans="1:57" s="30" customFormat="1" ht="27.75" customHeight="1">
      <c r="A122" s="56"/>
      <c r="B122" s="56"/>
      <c r="C122" s="56"/>
      <c r="D122" s="56"/>
      <c r="E122" s="56"/>
      <c r="F122" s="61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71">
        <v>114</v>
      </c>
      <c r="AK122" s="32" t="s">
        <v>150</v>
      </c>
      <c r="AL122" s="32" t="s">
        <v>165</v>
      </c>
      <c r="AM122" s="32" t="s">
        <v>352</v>
      </c>
      <c r="AN122" s="68" t="s">
        <v>353</v>
      </c>
      <c r="AO122" s="68" t="s">
        <v>354</v>
      </c>
      <c r="AP122" s="33">
        <v>0.4</v>
      </c>
      <c r="AQ122" s="32" t="s">
        <v>179</v>
      </c>
      <c r="AR122" s="34">
        <v>0.4</v>
      </c>
      <c r="AS122" s="149">
        <v>5.6946</v>
      </c>
      <c r="AT122" s="35">
        <f t="shared" si="7"/>
        <v>5.6946</v>
      </c>
      <c r="AU122" s="28"/>
      <c r="AV122" s="36">
        <v>3.6</v>
      </c>
      <c r="AW122" s="40"/>
      <c r="AX122" s="37">
        <v>2.0946000000000002</v>
      </c>
      <c r="AY122" s="40"/>
      <c r="AZ122" s="35"/>
      <c r="BA122" s="38" t="s">
        <v>180</v>
      </c>
      <c r="BB122" s="38">
        <v>13517436487</v>
      </c>
      <c r="BC122" s="39"/>
      <c r="BE122" s="60"/>
    </row>
    <row r="123" spans="1:57" s="30" customFormat="1" ht="27.75" customHeight="1">
      <c r="A123" s="56"/>
      <c r="B123" s="56"/>
      <c r="C123" s="56"/>
      <c r="D123" s="56"/>
      <c r="E123" s="56"/>
      <c r="F123" s="61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71">
        <v>115</v>
      </c>
      <c r="AK123" s="32" t="s">
        <v>150</v>
      </c>
      <c r="AL123" s="32" t="s">
        <v>175</v>
      </c>
      <c r="AM123" s="32" t="s">
        <v>355</v>
      </c>
      <c r="AN123" s="68" t="s">
        <v>356</v>
      </c>
      <c r="AO123" s="68" t="s">
        <v>357</v>
      </c>
      <c r="AP123" s="33">
        <v>0.595</v>
      </c>
      <c r="AQ123" s="32" t="s">
        <v>179</v>
      </c>
      <c r="AR123" s="34">
        <v>0.595</v>
      </c>
      <c r="AS123" s="149">
        <v>8.33</v>
      </c>
      <c r="AT123" s="35">
        <f t="shared" si="7"/>
        <v>8.33</v>
      </c>
      <c r="AU123" s="28"/>
      <c r="AV123" s="36">
        <v>5.3549999999999995</v>
      </c>
      <c r="AW123" s="40"/>
      <c r="AX123" s="37">
        <v>2.9750000000000005</v>
      </c>
      <c r="AY123" s="40"/>
      <c r="AZ123" s="35"/>
      <c r="BA123" s="38" t="s">
        <v>180</v>
      </c>
      <c r="BB123" s="38">
        <v>13517436487</v>
      </c>
      <c r="BC123" s="39"/>
      <c r="BE123" s="60"/>
    </row>
    <row r="124" spans="1:57" s="30" customFormat="1" ht="27.75" customHeight="1">
      <c r="A124" s="56"/>
      <c r="B124" s="56"/>
      <c r="C124" s="56"/>
      <c r="D124" s="56"/>
      <c r="E124" s="56"/>
      <c r="F124" s="61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71">
        <v>116</v>
      </c>
      <c r="AK124" s="32" t="s">
        <v>150</v>
      </c>
      <c r="AL124" s="32" t="s">
        <v>227</v>
      </c>
      <c r="AM124" s="32" t="s">
        <v>358</v>
      </c>
      <c r="AN124" s="68" t="s">
        <v>359</v>
      </c>
      <c r="AO124" s="68" t="s">
        <v>360</v>
      </c>
      <c r="AP124" s="33">
        <v>1.822</v>
      </c>
      <c r="AQ124" s="32" t="s">
        <v>179</v>
      </c>
      <c r="AR124" s="34">
        <v>1.822</v>
      </c>
      <c r="AS124" s="149">
        <v>107.5307</v>
      </c>
      <c r="AT124" s="35">
        <f t="shared" si="7"/>
        <v>107.5307</v>
      </c>
      <c r="AU124" s="28"/>
      <c r="AV124" s="36">
        <v>16.398</v>
      </c>
      <c r="AW124" s="40"/>
      <c r="AX124" s="37">
        <v>91.1327</v>
      </c>
      <c r="AY124" s="40"/>
      <c r="AZ124" s="35"/>
      <c r="BA124" s="38" t="s">
        <v>180</v>
      </c>
      <c r="BB124" s="38">
        <v>13517436487</v>
      </c>
      <c r="BC124" s="39"/>
      <c r="BE124" s="60"/>
    </row>
    <row r="125" spans="1:57" s="30" customFormat="1" ht="27.75" customHeight="1">
      <c r="A125" s="56"/>
      <c r="B125" s="56"/>
      <c r="C125" s="56"/>
      <c r="D125" s="56"/>
      <c r="E125" s="56"/>
      <c r="F125" s="61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71">
        <v>117</v>
      </c>
      <c r="AK125" s="32" t="s">
        <v>150</v>
      </c>
      <c r="AL125" s="32" t="s">
        <v>266</v>
      </c>
      <c r="AM125" s="32" t="s">
        <v>361</v>
      </c>
      <c r="AN125" s="68" t="s">
        <v>362</v>
      </c>
      <c r="AO125" s="68" t="s">
        <v>363</v>
      </c>
      <c r="AP125" s="33">
        <v>4.7</v>
      </c>
      <c r="AQ125" s="32" t="s">
        <v>179</v>
      </c>
      <c r="AR125" s="34">
        <v>4.7</v>
      </c>
      <c r="AS125" s="149">
        <v>187.2667</v>
      </c>
      <c r="AT125" s="35">
        <f t="shared" si="7"/>
        <v>187.2667</v>
      </c>
      <c r="AU125" s="28"/>
      <c r="AV125" s="36">
        <v>42.300000000000004</v>
      </c>
      <c r="AW125" s="40"/>
      <c r="AX125" s="37">
        <v>144.96669999999997</v>
      </c>
      <c r="AY125" s="40"/>
      <c r="AZ125" s="35"/>
      <c r="BA125" s="38" t="s">
        <v>180</v>
      </c>
      <c r="BB125" s="38">
        <v>13517436487</v>
      </c>
      <c r="BC125" s="39"/>
      <c r="BE125" s="60"/>
    </row>
    <row r="126" spans="1:57" s="30" customFormat="1" ht="27.75" customHeight="1">
      <c r="A126" s="56"/>
      <c r="B126" s="56"/>
      <c r="C126" s="56"/>
      <c r="D126" s="56"/>
      <c r="E126" s="56"/>
      <c r="F126" s="61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71">
        <v>118</v>
      </c>
      <c r="AK126" s="32" t="s">
        <v>150</v>
      </c>
      <c r="AL126" s="32" t="s">
        <v>184</v>
      </c>
      <c r="AM126" s="32" t="s">
        <v>364</v>
      </c>
      <c r="AN126" s="68" t="s">
        <v>365</v>
      </c>
      <c r="AO126" s="68" t="s">
        <v>366</v>
      </c>
      <c r="AP126" s="33">
        <v>1.9</v>
      </c>
      <c r="AQ126" s="32" t="s">
        <v>179</v>
      </c>
      <c r="AR126" s="34">
        <v>1.9</v>
      </c>
      <c r="AS126" s="149">
        <v>28.5</v>
      </c>
      <c r="AT126" s="35">
        <f t="shared" si="7"/>
        <v>28.5</v>
      </c>
      <c r="AU126" s="28"/>
      <c r="AV126" s="36">
        <v>17.099999999999998</v>
      </c>
      <c r="AW126" s="40"/>
      <c r="AX126" s="37">
        <v>11.400000000000002</v>
      </c>
      <c r="AY126" s="40"/>
      <c r="AZ126" s="35"/>
      <c r="BA126" s="38" t="s">
        <v>180</v>
      </c>
      <c r="BB126" s="38">
        <v>13517436487</v>
      </c>
      <c r="BC126" s="39"/>
      <c r="BD126" s="41"/>
      <c r="BE126" s="60"/>
    </row>
    <row r="127" spans="1:57" s="30" customFormat="1" ht="27.75" customHeight="1">
      <c r="A127" s="56"/>
      <c r="B127" s="56"/>
      <c r="C127" s="56"/>
      <c r="D127" s="56"/>
      <c r="E127" s="56"/>
      <c r="F127" s="61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71">
        <v>119</v>
      </c>
      <c r="AK127" s="32" t="s">
        <v>150</v>
      </c>
      <c r="AL127" s="32" t="s">
        <v>227</v>
      </c>
      <c r="AM127" s="32" t="s">
        <v>367</v>
      </c>
      <c r="AN127" s="68" t="s">
        <v>368</v>
      </c>
      <c r="AO127" s="68" t="s">
        <v>369</v>
      </c>
      <c r="AP127" s="33">
        <v>0.938</v>
      </c>
      <c r="AQ127" s="32" t="s">
        <v>179</v>
      </c>
      <c r="AR127" s="34">
        <v>0.938</v>
      </c>
      <c r="AS127" s="149">
        <v>8.6774</v>
      </c>
      <c r="AT127" s="35">
        <f t="shared" si="7"/>
        <v>8.6774</v>
      </c>
      <c r="AU127" s="28"/>
      <c r="AV127" s="36">
        <v>8.442</v>
      </c>
      <c r="AW127" s="40"/>
      <c r="AX127" s="37">
        <v>0.23540000000000028</v>
      </c>
      <c r="AY127" s="40"/>
      <c r="AZ127" s="35"/>
      <c r="BA127" s="38" t="s">
        <v>180</v>
      </c>
      <c r="BB127" s="38">
        <v>13517436487</v>
      </c>
      <c r="BC127" s="39"/>
      <c r="BD127" s="41"/>
      <c r="BE127" s="60"/>
    </row>
    <row r="128" spans="1:57" s="30" customFormat="1" ht="27.75" customHeight="1">
      <c r="A128" s="56"/>
      <c r="B128" s="56"/>
      <c r="C128" s="56"/>
      <c r="D128" s="56"/>
      <c r="E128" s="56"/>
      <c r="F128" s="61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71">
        <v>120</v>
      </c>
      <c r="AK128" s="32" t="s">
        <v>150</v>
      </c>
      <c r="AL128" s="32" t="s">
        <v>266</v>
      </c>
      <c r="AM128" s="32" t="s">
        <v>370</v>
      </c>
      <c r="AN128" s="68" t="s">
        <v>371</v>
      </c>
      <c r="AO128" s="68" t="s">
        <v>372</v>
      </c>
      <c r="AP128" s="33">
        <v>2.24</v>
      </c>
      <c r="AQ128" s="32" t="s">
        <v>179</v>
      </c>
      <c r="AR128" s="34">
        <v>2.24</v>
      </c>
      <c r="AS128" s="149">
        <v>33.6</v>
      </c>
      <c r="AT128" s="35">
        <f aca="true" t="shared" si="8" ref="AT128:AT158">SUM(AU128:AZ128)</f>
        <v>33.6</v>
      </c>
      <c r="AU128" s="28"/>
      <c r="AV128" s="36">
        <v>20.160000000000004</v>
      </c>
      <c r="AW128" s="40"/>
      <c r="AX128" s="37">
        <v>13.439999999999998</v>
      </c>
      <c r="AY128" s="40"/>
      <c r="AZ128" s="35"/>
      <c r="BA128" s="38" t="s">
        <v>180</v>
      </c>
      <c r="BB128" s="38">
        <v>13517436487</v>
      </c>
      <c r="BC128" s="39"/>
      <c r="BD128" s="41"/>
      <c r="BE128" s="60"/>
    </row>
    <row r="129" spans="1:57" s="30" customFormat="1" ht="27.75" customHeight="1">
      <c r="A129" s="56"/>
      <c r="B129" s="56"/>
      <c r="C129" s="56"/>
      <c r="D129" s="56"/>
      <c r="E129" s="56"/>
      <c r="F129" s="61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71">
        <v>121</v>
      </c>
      <c r="AK129" s="32" t="s">
        <v>150</v>
      </c>
      <c r="AL129" s="32" t="s">
        <v>172</v>
      </c>
      <c r="AM129" s="32" t="s">
        <v>373</v>
      </c>
      <c r="AN129" s="68" t="s">
        <v>374</v>
      </c>
      <c r="AO129" s="68" t="s">
        <v>375</v>
      </c>
      <c r="AP129" s="33">
        <v>1</v>
      </c>
      <c r="AQ129" s="32" t="s">
        <v>179</v>
      </c>
      <c r="AR129" s="34">
        <v>1</v>
      </c>
      <c r="AS129" s="149">
        <v>11.3564</v>
      </c>
      <c r="AT129" s="35">
        <f t="shared" si="8"/>
        <v>11.3564</v>
      </c>
      <c r="AU129" s="28"/>
      <c r="AV129" s="36">
        <v>9</v>
      </c>
      <c r="AW129" s="40"/>
      <c r="AX129" s="37">
        <v>2.3564000000000007</v>
      </c>
      <c r="AY129" s="40"/>
      <c r="AZ129" s="35"/>
      <c r="BA129" s="38" t="s">
        <v>180</v>
      </c>
      <c r="BB129" s="38">
        <v>13517436487</v>
      </c>
      <c r="BC129" s="39"/>
      <c r="BD129" s="41"/>
      <c r="BE129" s="60"/>
    </row>
    <row r="130" spans="1:57" s="30" customFormat="1" ht="27.75" customHeight="1">
      <c r="A130" s="56"/>
      <c r="B130" s="56"/>
      <c r="C130" s="56"/>
      <c r="D130" s="56"/>
      <c r="E130" s="56"/>
      <c r="F130" s="61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71">
        <v>122</v>
      </c>
      <c r="AK130" s="32" t="s">
        <v>150</v>
      </c>
      <c r="AL130" s="32" t="s">
        <v>172</v>
      </c>
      <c r="AM130" s="32" t="s">
        <v>376</v>
      </c>
      <c r="AN130" s="68" t="s">
        <v>377</v>
      </c>
      <c r="AO130" s="68" t="s">
        <v>378</v>
      </c>
      <c r="AP130" s="33">
        <v>0.5</v>
      </c>
      <c r="AQ130" s="32" t="s">
        <v>179</v>
      </c>
      <c r="AR130" s="34">
        <v>0.5</v>
      </c>
      <c r="AS130" s="149">
        <v>3.79</v>
      </c>
      <c r="AT130" s="35">
        <f t="shared" si="8"/>
        <v>3.79</v>
      </c>
      <c r="AU130" s="28"/>
      <c r="AV130" s="36">
        <v>3.79</v>
      </c>
      <c r="AW130" s="40"/>
      <c r="AX130" s="37">
        <v>0</v>
      </c>
      <c r="AY130" s="40"/>
      <c r="AZ130" s="35"/>
      <c r="BA130" s="38" t="s">
        <v>180</v>
      </c>
      <c r="BB130" s="38">
        <v>13517436487</v>
      </c>
      <c r="BC130" s="39"/>
      <c r="BD130" s="41"/>
      <c r="BE130" s="60"/>
    </row>
    <row r="131" spans="1:57" s="30" customFormat="1" ht="27.75" customHeight="1">
      <c r="A131" s="56"/>
      <c r="B131" s="56"/>
      <c r="C131" s="56"/>
      <c r="D131" s="56"/>
      <c r="E131" s="56"/>
      <c r="F131" s="61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71">
        <v>123</v>
      </c>
      <c r="AK131" s="32" t="s">
        <v>150</v>
      </c>
      <c r="AL131" s="32" t="s">
        <v>172</v>
      </c>
      <c r="AM131" s="32" t="s">
        <v>379</v>
      </c>
      <c r="AN131" s="68" t="s">
        <v>380</v>
      </c>
      <c r="AO131" s="68" t="s">
        <v>381</v>
      </c>
      <c r="AP131" s="33">
        <v>1.48</v>
      </c>
      <c r="AQ131" s="32" t="s">
        <v>179</v>
      </c>
      <c r="AR131" s="34">
        <v>1.48</v>
      </c>
      <c r="AS131" s="149">
        <v>22.2</v>
      </c>
      <c r="AT131" s="35">
        <f t="shared" si="8"/>
        <v>22.2</v>
      </c>
      <c r="AU131" s="28"/>
      <c r="AV131" s="36">
        <v>13.32</v>
      </c>
      <c r="AW131" s="40"/>
      <c r="AX131" s="37">
        <v>8.879999999999999</v>
      </c>
      <c r="AY131" s="40"/>
      <c r="AZ131" s="35"/>
      <c r="BA131" s="38" t="s">
        <v>180</v>
      </c>
      <c r="BB131" s="38">
        <v>13517436487</v>
      </c>
      <c r="BC131" s="39"/>
      <c r="BD131" s="41"/>
      <c r="BE131" s="60"/>
    </row>
    <row r="132" spans="1:57" s="30" customFormat="1" ht="27.75" customHeight="1">
      <c r="A132" s="56"/>
      <c r="B132" s="56"/>
      <c r="C132" s="56"/>
      <c r="D132" s="56"/>
      <c r="E132" s="56"/>
      <c r="F132" s="61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71">
        <v>124</v>
      </c>
      <c r="AK132" s="32" t="s">
        <v>150</v>
      </c>
      <c r="AL132" s="32" t="s">
        <v>161</v>
      </c>
      <c r="AM132" s="32" t="s">
        <v>382</v>
      </c>
      <c r="AN132" s="68" t="s">
        <v>383</v>
      </c>
      <c r="AO132" s="68" t="s">
        <v>384</v>
      </c>
      <c r="AP132" s="33">
        <v>1.88</v>
      </c>
      <c r="AQ132" s="32" t="s">
        <v>179</v>
      </c>
      <c r="AR132" s="34">
        <v>1.88</v>
      </c>
      <c r="AS132" s="149">
        <v>36.0932</v>
      </c>
      <c r="AT132" s="35">
        <f t="shared" si="8"/>
        <v>36.0932</v>
      </c>
      <c r="AU132" s="28"/>
      <c r="AV132" s="36">
        <v>16.919999999999998</v>
      </c>
      <c r="AW132" s="40"/>
      <c r="AX132" s="37">
        <v>19.173200000000005</v>
      </c>
      <c r="AY132" s="40"/>
      <c r="AZ132" s="35"/>
      <c r="BA132" s="38" t="s">
        <v>180</v>
      </c>
      <c r="BB132" s="38">
        <v>13517436487</v>
      </c>
      <c r="BC132" s="39"/>
      <c r="BD132" s="41"/>
      <c r="BE132" s="60"/>
    </row>
    <row r="133" spans="1:57" s="30" customFormat="1" ht="27.75" customHeight="1">
      <c r="A133" s="56"/>
      <c r="B133" s="56"/>
      <c r="C133" s="56"/>
      <c r="D133" s="56"/>
      <c r="E133" s="56"/>
      <c r="F133" s="61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71">
        <v>125</v>
      </c>
      <c r="AK133" s="32" t="s">
        <v>150</v>
      </c>
      <c r="AL133" s="32" t="s">
        <v>161</v>
      </c>
      <c r="AM133" s="32" t="s">
        <v>385</v>
      </c>
      <c r="AN133" s="68" t="s">
        <v>386</v>
      </c>
      <c r="AO133" s="68" t="s">
        <v>387</v>
      </c>
      <c r="AP133" s="33">
        <v>0.427</v>
      </c>
      <c r="AQ133" s="32" t="s">
        <v>179</v>
      </c>
      <c r="AR133" s="34">
        <v>0.427</v>
      </c>
      <c r="AS133" s="149">
        <v>11.6034</v>
      </c>
      <c r="AT133" s="35">
        <f t="shared" si="8"/>
        <v>11.6034</v>
      </c>
      <c r="AU133" s="28"/>
      <c r="AV133" s="36">
        <v>3.843</v>
      </c>
      <c r="AW133" s="40"/>
      <c r="AX133" s="37">
        <v>7.760400000000001</v>
      </c>
      <c r="AY133" s="40"/>
      <c r="AZ133" s="35"/>
      <c r="BA133" s="38" t="s">
        <v>180</v>
      </c>
      <c r="BB133" s="38">
        <v>13517436487</v>
      </c>
      <c r="BC133" s="39"/>
      <c r="BD133" s="41"/>
      <c r="BE133" s="60"/>
    </row>
    <row r="134" spans="1:57" s="30" customFormat="1" ht="27.75" customHeight="1">
      <c r="A134" s="56"/>
      <c r="B134" s="56"/>
      <c r="C134" s="56"/>
      <c r="D134" s="56"/>
      <c r="E134" s="56"/>
      <c r="F134" s="61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71">
        <v>126</v>
      </c>
      <c r="AK134" s="32" t="s">
        <v>150</v>
      </c>
      <c r="AL134" s="32" t="s">
        <v>172</v>
      </c>
      <c r="AM134" s="32" t="s">
        <v>379</v>
      </c>
      <c r="AN134" s="68" t="s">
        <v>388</v>
      </c>
      <c r="AO134" s="68" t="s">
        <v>389</v>
      </c>
      <c r="AP134" s="33">
        <v>2.338</v>
      </c>
      <c r="AQ134" s="32" t="s">
        <v>179</v>
      </c>
      <c r="AR134" s="34">
        <v>2.338</v>
      </c>
      <c r="AS134" s="149">
        <v>35.07</v>
      </c>
      <c r="AT134" s="35">
        <f t="shared" si="8"/>
        <v>35.07</v>
      </c>
      <c r="AU134" s="28"/>
      <c r="AV134" s="36">
        <v>21.042</v>
      </c>
      <c r="AW134" s="40"/>
      <c r="AX134" s="37">
        <v>14.027999999999999</v>
      </c>
      <c r="AY134" s="40"/>
      <c r="AZ134" s="35"/>
      <c r="BA134" s="38" t="s">
        <v>180</v>
      </c>
      <c r="BB134" s="38">
        <v>13517436487</v>
      </c>
      <c r="BC134" s="39"/>
      <c r="BD134" s="41"/>
      <c r="BE134" s="60"/>
    </row>
    <row r="135" spans="1:57" s="30" customFormat="1" ht="27.75" customHeight="1">
      <c r="A135" s="56"/>
      <c r="B135" s="56"/>
      <c r="C135" s="56"/>
      <c r="D135" s="56"/>
      <c r="E135" s="56"/>
      <c r="F135" s="61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71">
        <v>127</v>
      </c>
      <c r="AK135" s="32" t="s">
        <v>150</v>
      </c>
      <c r="AL135" s="32" t="s">
        <v>172</v>
      </c>
      <c r="AM135" s="32" t="s">
        <v>376</v>
      </c>
      <c r="AN135" s="68" t="s">
        <v>390</v>
      </c>
      <c r="AO135" s="68" t="s">
        <v>391</v>
      </c>
      <c r="AP135" s="33">
        <v>0.76</v>
      </c>
      <c r="AQ135" s="32" t="s">
        <v>179</v>
      </c>
      <c r="AR135" s="34">
        <v>0.76</v>
      </c>
      <c r="AS135" s="149">
        <v>5.681</v>
      </c>
      <c r="AT135" s="35">
        <f t="shared" si="8"/>
        <v>5.68</v>
      </c>
      <c r="AU135" s="28"/>
      <c r="AV135" s="36">
        <v>5.68</v>
      </c>
      <c r="AW135" s="40"/>
      <c r="AX135" s="37">
        <v>0</v>
      </c>
      <c r="AY135" s="40"/>
      <c r="AZ135" s="35"/>
      <c r="BA135" s="38" t="s">
        <v>180</v>
      </c>
      <c r="BB135" s="38">
        <v>13517436487</v>
      </c>
      <c r="BC135" s="39"/>
      <c r="BD135" s="41"/>
      <c r="BE135" s="60"/>
    </row>
    <row r="136" spans="1:57" s="30" customFormat="1" ht="27.75" customHeight="1">
      <c r="A136" s="56"/>
      <c r="B136" s="56"/>
      <c r="C136" s="56"/>
      <c r="D136" s="56"/>
      <c r="E136" s="56"/>
      <c r="F136" s="61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71">
        <v>128</v>
      </c>
      <c r="AK136" s="32" t="s">
        <v>150</v>
      </c>
      <c r="AL136" s="32" t="s">
        <v>310</v>
      </c>
      <c r="AM136" s="32" t="s">
        <v>392</v>
      </c>
      <c r="AN136" s="68" t="s">
        <v>393</v>
      </c>
      <c r="AO136" s="68" t="s">
        <v>394</v>
      </c>
      <c r="AP136" s="33">
        <v>0.898</v>
      </c>
      <c r="AQ136" s="32" t="s">
        <v>179</v>
      </c>
      <c r="AR136" s="34">
        <v>0.898</v>
      </c>
      <c r="AS136" s="149">
        <v>1.8936000000000002</v>
      </c>
      <c r="AT136" s="35">
        <f t="shared" si="8"/>
        <v>1.89</v>
      </c>
      <c r="AU136" s="28"/>
      <c r="AV136" s="36">
        <v>1.89</v>
      </c>
      <c r="AW136" s="40"/>
      <c r="AX136" s="37">
        <v>0</v>
      </c>
      <c r="AY136" s="40"/>
      <c r="AZ136" s="35"/>
      <c r="BA136" s="38" t="s">
        <v>180</v>
      </c>
      <c r="BB136" s="38">
        <v>13517436487</v>
      </c>
      <c r="BC136" s="39"/>
      <c r="BD136" s="41"/>
      <c r="BE136" s="60"/>
    </row>
    <row r="137" spans="1:57" s="30" customFormat="1" ht="27.75" customHeight="1">
      <c r="A137" s="56"/>
      <c r="B137" s="56"/>
      <c r="C137" s="56"/>
      <c r="D137" s="56"/>
      <c r="E137" s="56"/>
      <c r="F137" s="61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71">
        <v>129</v>
      </c>
      <c r="AK137" s="32" t="s">
        <v>150</v>
      </c>
      <c r="AL137" s="32" t="s">
        <v>310</v>
      </c>
      <c r="AM137" s="32" t="s">
        <v>395</v>
      </c>
      <c r="AN137" s="68" t="s">
        <v>396</v>
      </c>
      <c r="AO137" s="68" t="s">
        <v>397</v>
      </c>
      <c r="AP137" s="33">
        <v>0.686</v>
      </c>
      <c r="AQ137" s="32" t="s">
        <v>179</v>
      </c>
      <c r="AR137" s="34">
        <v>0.686</v>
      </c>
      <c r="AS137" s="149">
        <v>8.6994</v>
      </c>
      <c r="AT137" s="35">
        <f t="shared" si="8"/>
        <v>8.6994</v>
      </c>
      <c r="AU137" s="28"/>
      <c r="AV137" s="36">
        <v>6.174</v>
      </c>
      <c r="AW137" s="40"/>
      <c r="AX137" s="37">
        <v>2.5254000000000003</v>
      </c>
      <c r="AY137" s="40"/>
      <c r="AZ137" s="35"/>
      <c r="BA137" s="38" t="s">
        <v>180</v>
      </c>
      <c r="BB137" s="38">
        <v>13517436487</v>
      </c>
      <c r="BC137" s="39"/>
      <c r="BD137" s="41"/>
      <c r="BE137" s="60"/>
    </row>
    <row r="138" spans="1:57" s="30" customFormat="1" ht="27.75" customHeight="1">
      <c r="A138" s="56"/>
      <c r="B138" s="56"/>
      <c r="C138" s="56"/>
      <c r="D138" s="56"/>
      <c r="E138" s="56"/>
      <c r="F138" s="61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71">
        <v>130</v>
      </c>
      <c r="AK138" s="32" t="s">
        <v>150</v>
      </c>
      <c r="AL138" s="32" t="s">
        <v>310</v>
      </c>
      <c r="AM138" s="32" t="s">
        <v>398</v>
      </c>
      <c r="AN138" s="68" t="s">
        <v>399</v>
      </c>
      <c r="AO138" s="68" t="s">
        <v>400</v>
      </c>
      <c r="AP138" s="33">
        <v>1.337</v>
      </c>
      <c r="AQ138" s="32" t="s">
        <v>179</v>
      </c>
      <c r="AR138" s="34">
        <v>1.337</v>
      </c>
      <c r="AS138" s="149">
        <v>16.2742</v>
      </c>
      <c r="AT138" s="35">
        <f t="shared" si="8"/>
        <v>16.2742</v>
      </c>
      <c r="AU138" s="28"/>
      <c r="AV138" s="36">
        <v>12.033</v>
      </c>
      <c r="AW138" s="40"/>
      <c r="AX138" s="37">
        <v>4.241200000000001</v>
      </c>
      <c r="AY138" s="40"/>
      <c r="AZ138" s="35"/>
      <c r="BA138" s="38" t="s">
        <v>180</v>
      </c>
      <c r="BB138" s="38">
        <v>13517436487</v>
      </c>
      <c r="BC138" s="39"/>
      <c r="BE138" s="60"/>
    </row>
    <row r="139" spans="1:57" s="30" customFormat="1" ht="27.75" customHeight="1">
      <c r="A139" s="56"/>
      <c r="B139" s="56"/>
      <c r="C139" s="56"/>
      <c r="D139" s="56"/>
      <c r="E139" s="56"/>
      <c r="F139" s="61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71">
        <v>131</v>
      </c>
      <c r="AK139" s="32" t="s">
        <v>150</v>
      </c>
      <c r="AL139" s="32" t="s">
        <v>172</v>
      </c>
      <c r="AM139" s="32" t="s">
        <v>376</v>
      </c>
      <c r="AN139" s="68" t="s">
        <v>401</v>
      </c>
      <c r="AO139" s="68" t="s">
        <v>402</v>
      </c>
      <c r="AP139" s="33">
        <v>0.45</v>
      </c>
      <c r="AQ139" s="32" t="s">
        <v>179</v>
      </c>
      <c r="AR139" s="34">
        <v>0.45</v>
      </c>
      <c r="AS139" s="149">
        <v>2.8405</v>
      </c>
      <c r="AT139" s="35">
        <f t="shared" si="8"/>
        <v>2.84</v>
      </c>
      <c r="AU139" s="28"/>
      <c r="AV139" s="36">
        <v>2.84</v>
      </c>
      <c r="AW139" s="40"/>
      <c r="AX139" s="37">
        <v>0</v>
      </c>
      <c r="AY139" s="40"/>
      <c r="AZ139" s="35"/>
      <c r="BA139" s="38" t="s">
        <v>180</v>
      </c>
      <c r="BB139" s="38">
        <v>13517436487</v>
      </c>
      <c r="BC139" s="39"/>
      <c r="BE139" s="60"/>
    </row>
    <row r="140" spans="1:57" s="30" customFormat="1" ht="27.75" customHeight="1">
      <c r="A140" s="56"/>
      <c r="B140" s="56"/>
      <c r="C140" s="56"/>
      <c r="D140" s="56"/>
      <c r="E140" s="56"/>
      <c r="F140" s="61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71">
        <v>132</v>
      </c>
      <c r="AK140" s="32" t="s">
        <v>150</v>
      </c>
      <c r="AL140" s="32" t="s">
        <v>172</v>
      </c>
      <c r="AM140" s="32" t="s">
        <v>403</v>
      </c>
      <c r="AN140" s="68" t="s">
        <v>404</v>
      </c>
      <c r="AO140" s="68" t="s">
        <v>405</v>
      </c>
      <c r="AP140" s="33">
        <v>1.1</v>
      </c>
      <c r="AQ140" s="32" t="s">
        <v>179</v>
      </c>
      <c r="AR140" s="34">
        <v>1.1</v>
      </c>
      <c r="AS140" s="149">
        <v>11.7288</v>
      </c>
      <c r="AT140" s="35">
        <f t="shared" si="8"/>
        <v>11.7288</v>
      </c>
      <c r="AU140" s="28"/>
      <c r="AV140" s="36">
        <v>9.9</v>
      </c>
      <c r="AW140" s="40"/>
      <c r="AX140" s="37">
        <v>1.8287999999999993</v>
      </c>
      <c r="AY140" s="40"/>
      <c r="AZ140" s="35"/>
      <c r="BA140" s="38" t="s">
        <v>180</v>
      </c>
      <c r="BB140" s="38">
        <v>13517436487</v>
      </c>
      <c r="BC140" s="39"/>
      <c r="BE140" s="60"/>
    </row>
    <row r="141" spans="1:57" s="30" customFormat="1" ht="27.75" customHeight="1">
      <c r="A141" s="56"/>
      <c r="B141" s="56"/>
      <c r="C141" s="56"/>
      <c r="D141" s="56"/>
      <c r="E141" s="56"/>
      <c r="F141" s="61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71">
        <v>133</v>
      </c>
      <c r="AK141" s="32" t="s">
        <v>150</v>
      </c>
      <c r="AL141" s="32" t="s">
        <v>168</v>
      </c>
      <c r="AM141" s="32" t="s">
        <v>406</v>
      </c>
      <c r="AN141" s="68" t="s">
        <v>407</v>
      </c>
      <c r="AO141" s="68" t="s">
        <v>408</v>
      </c>
      <c r="AP141" s="33">
        <v>1.6</v>
      </c>
      <c r="AQ141" s="32" t="s">
        <v>179</v>
      </c>
      <c r="AR141" s="34">
        <v>1.6</v>
      </c>
      <c r="AS141" s="149">
        <v>20.6337</v>
      </c>
      <c r="AT141" s="35">
        <f t="shared" si="8"/>
        <v>20.6337</v>
      </c>
      <c r="AU141" s="28"/>
      <c r="AV141" s="36">
        <v>14.4</v>
      </c>
      <c r="AW141" s="40"/>
      <c r="AX141" s="37">
        <v>6.233700000000001</v>
      </c>
      <c r="AY141" s="40"/>
      <c r="AZ141" s="35"/>
      <c r="BA141" s="38" t="s">
        <v>180</v>
      </c>
      <c r="BB141" s="38">
        <v>13517436487</v>
      </c>
      <c r="BC141" s="39"/>
      <c r="BE141" s="60"/>
    </row>
    <row r="142" spans="1:57" s="30" customFormat="1" ht="27.75" customHeight="1">
      <c r="A142" s="56"/>
      <c r="B142" s="56"/>
      <c r="C142" s="56"/>
      <c r="D142" s="56"/>
      <c r="E142" s="56"/>
      <c r="F142" s="61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71">
        <v>134</v>
      </c>
      <c r="AK142" s="32" t="s">
        <v>150</v>
      </c>
      <c r="AL142" s="32" t="s">
        <v>184</v>
      </c>
      <c r="AM142" s="32" t="s">
        <v>185</v>
      </c>
      <c r="AN142" s="68" t="s">
        <v>409</v>
      </c>
      <c r="AO142" s="68" t="s">
        <v>410</v>
      </c>
      <c r="AP142" s="33">
        <v>1.3</v>
      </c>
      <c r="AQ142" s="32" t="s">
        <v>179</v>
      </c>
      <c r="AR142" s="34">
        <v>1.3</v>
      </c>
      <c r="AS142" s="149">
        <v>13.2558</v>
      </c>
      <c r="AT142" s="35">
        <f t="shared" si="8"/>
        <v>13.2558</v>
      </c>
      <c r="AU142" s="28"/>
      <c r="AV142" s="36">
        <v>11.700000000000001</v>
      </c>
      <c r="AW142" s="40"/>
      <c r="AX142" s="37">
        <v>1.5557999999999996</v>
      </c>
      <c r="AY142" s="40"/>
      <c r="AZ142" s="35"/>
      <c r="BA142" s="38" t="s">
        <v>180</v>
      </c>
      <c r="BB142" s="38">
        <v>13517436487</v>
      </c>
      <c r="BC142" s="39"/>
      <c r="BE142" s="60"/>
    </row>
    <row r="143" spans="1:57" s="30" customFormat="1" ht="27.75" customHeight="1">
      <c r="A143" s="56"/>
      <c r="B143" s="56"/>
      <c r="C143" s="56"/>
      <c r="D143" s="56"/>
      <c r="E143" s="56"/>
      <c r="F143" s="61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71">
        <v>135</v>
      </c>
      <c r="AK143" s="32" t="s">
        <v>150</v>
      </c>
      <c r="AL143" s="32" t="s">
        <v>165</v>
      </c>
      <c r="AM143" s="32" t="s">
        <v>411</v>
      </c>
      <c r="AN143" s="68" t="s">
        <v>412</v>
      </c>
      <c r="AO143" s="68" t="s">
        <v>413</v>
      </c>
      <c r="AP143" s="33">
        <v>1.34</v>
      </c>
      <c r="AQ143" s="32" t="s">
        <v>179</v>
      </c>
      <c r="AR143" s="34">
        <v>1.34</v>
      </c>
      <c r="AS143" s="149">
        <v>17.0432</v>
      </c>
      <c r="AT143" s="35">
        <f t="shared" si="8"/>
        <v>17.0432</v>
      </c>
      <c r="AU143" s="28"/>
      <c r="AV143" s="36">
        <v>12.06</v>
      </c>
      <c r="AW143" s="40"/>
      <c r="AX143" s="37">
        <v>4.983199999999998</v>
      </c>
      <c r="AY143" s="40"/>
      <c r="AZ143" s="35"/>
      <c r="BA143" s="38" t="s">
        <v>180</v>
      </c>
      <c r="BB143" s="38">
        <v>13517436487</v>
      </c>
      <c r="BC143" s="39"/>
      <c r="BE143" s="60"/>
    </row>
    <row r="144" spans="1:57" s="30" customFormat="1" ht="27.75" customHeight="1">
      <c r="A144" s="56"/>
      <c r="B144" s="56"/>
      <c r="C144" s="56"/>
      <c r="D144" s="56"/>
      <c r="E144" s="56"/>
      <c r="F144" s="61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71">
        <v>136</v>
      </c>
      <c r="AK144" s="32" t="s">
        <v>150</v>
      </c>
      <c r="AL144" s="32" t="s">
        <v>184</v>
      </c>
      <c r="AM144" s="32" t="s">
        <v>255</v>
      </c>
      <c r="AN144" s="68" t="s">
        <v>414</v>
      </c>
      <c r="AO144" s="68" t="s">
        <v>415</v>
      </c>
      <c r="AP144" s="33">
        <v>2.1</v>
      </c>
      <c r="AQ144" s="32" t="s">
        <v>179</v>
      </c>
      <c r="AR144" s="34">
        <v>2.1</v>
      </c>
      <c r="AS144" s="149">
        <v>51.86970000000001</v>
      </c>
      <c r="AT144" s="35">
        <f t="shared" si="8"/>
        <v>51.86970000000001</v>
      </c>
      <c r="AU144" s="28"/>
      <c r="AV144" s="36">
        <v>18.900000000000002</v>
      </c>
      <c r="AW144" s="40"/>
      <c r="AX144" s="37">
        <v>32.9697</v>
      </c>
      <c r="AY144" s="40"/>
      <c r="AZ144" s="35"/>
      <c r="BA144" s="38" t="s">
        <v>180</v>
      </c>
      <c r="BB144" s="38">
        <v>13517436487</v>
      </c>
      <c r="BC144" s="39"/>
      <c r="BE144" s="60"/>
    </row>
    <row r="145" spans="1:57" s="30" customFormat="1" ht="27.75" customHeight="1">
      <c r="A145" s="56"/>
      <c r="B145" s="56"/>
      <c r="C145" s="56"/>
      <c r="D145" s="56"/>
      <c r="E145" s="56"/>
      <c r="F145" s="61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71">
        <v>137</v>
      </c>
      <c r="AK145" s="32" t="s">
        <v>150</v>
      </c>
      <c r="AL145" s="32" t="s">
        <v>161</v>
      </c>
      <c r="AM145" s="32" t="s">
        <v>284</v>
      </c>
      <c r="AN145" s="68" t="s">
        <v>416</v>
      </c>
      <c r="AO145" s="68" t="s">
        <v>417</v>
      </c>
      <c r="AP145" s="33">
        <v>0.474</v>
      </c>
      <c r="AQ145" s="32" t="s">
        <v>179</v>
      </c>
      <c r="AR145" s="34">
        <v>0.474</v>
      </c>
      <c r="AS145" s="149">
        <v>9.4684</v>
      </c>
      <c r="AT145" s="35">
        <f t="shared" si="8"/>
        <v>9.4684</v>
      </c>
      <c r="AU145" s="28"/>
      <c r="AV145" s="36">
        <v>4.266</v>
      </c>
      <c r="AW145" s="40"/>
      <c r="AX145" s="37">
        <v>5.202400000000001</v>
      </c>
      <c r="AY145" s="40"/>
      <c r="AZ145" s="35"/>
      <c r="BA145" s="38" t="s">
        <v>180</v>
      </c>
      <c r="BB145" s="38">
        <v>13517436487</v>
      </c>
      <c r="BC145" s="39"/>
      <c r="BE145" s="60"/>
    </row>
    <row r="146" spans="1:57" s="30" customFormat="1" ht="27.75" customHeight="1">
      <c r="A146" s="56"/>
      <c r="B146" s="56"/>
      <c r="C146" s="56"/>
      <c r="D146" s="56"/>
      <c r="E146" s="56"/>
      <c r="F146" s="61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71">
        <v>138</v>
      </c>
      <c r="AK146" s="32" t="s">
        <v>150</v>
      </c>
      <c r="AL146" s="32" t="s">
        <v>266</v>
      </c>
      <c r="AM146" s="32" t="s">
        <v>418</v>
      </c>
      <c r="AN146" s="68" t="s">
        <v>419</v>
      </c>
      <c r="AO146" s="68" t="s">
        <v>420</v>
      </c>
      <c r="AP146" s="33">
        <v>0.74</v>
      </c>
      <c r="AQ146" s="32" t="s">
        <v>179</v>
      </c>
      <c r="AR146" s="34">
        <v>0.74</v>
      </c>
      <c r="AS146" s="149">
        <v>9.4684</v>
      </c>
      <c r="AT146" s="35">
        <f t="shared" si="8"/>
        <v>9.4684</v>
      </c>
      <c r="AU146" s="28"/>
      <c r="AV146" s="36">
        <v>6.66</v>
      </c>
      <c r="AW146" s="40"/>
      <c r="AX146" s="37">
        <v>2.8084000000000007</v>
      </c>
      <c r="AY146" s="40"/>
      <c r="AZ146" s="35"/>
      <c r="BA146" s="38" t="s">
        <v>180</v>
      </c>
      <c r="BB146" s="38">
        <v>13517436487</v>
      </c>
      <c r="BC146" s="39"/>
      <c r="BE146" s="60"/>
    </row>
    <row r="147" spans="1:57" s="30" customFormat="1" ht="27.75" customHeight="1">
      <c r="A147" s="56"/>
      <c r="B147" s="56"/>
      <c r="C147" s="56"/>
      <c r="D147" s="56"/>
      <c r="E147" s="56"/>
      <c r="F147" s="61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71">
        <v>139</v>
      </c>
      <c r="AK147" s="32" t="s">
        <v>150</v>
      </c>
      <c r="AL147" s="32" t="s">
        <v>175</v>
      </c>
      <c r="AM147" s="32" t="s">
        <v>421</v>
      </c>
      <c r="AN147" s="68" t="s">
        <v>422</v>
      </c>
      <c r="AO147" s="68" t="s">
        <v>423</v>
      </c>
      <c r="AP147" s="33">
        <v>0.567</v>
      </c>
      <c r="AQ147" s="32" t="s">
        <v>179</v>
      </c>
      <c r="AR147" s="34">
        <v>0.567</v>
      </c>
      <c r="AS147" s="149">
        <v>21.7952</v>
      </c>
      <c r="AT147" s="35">
        <f t="shared" si="8"/>
        <v>21.7952</v>
      </c>
      <c r="AU147" s="28"/>
      <c r="AV147" s="36">
        <v>5.103</v>
      </c>
      <c r="AW147" s="40"/>
      <c r="AX147" s="37">
        <v>16.6922</v>
      </c>
      <c r="AY147" s="40"/>
      <c r="AZ147" s="35"/>
      <c r="BA147" s="38" t="s">
        <v>180</v>
      </c>
      <c r="BB147" s="38">
        <v>13517436487</v>
      </c>
      <c r="BC147" s="39"/>
      <c r="BE147" s="60"/>
    </row>
    <row r="148" spans="1:57" s="30" customFormat="1" ht="27.75" customHeight="1">
      <c r="A148" s="56"/>
      <c r="B148" s="56"/>
      <c r="C148" s="56"/>
      <c r="D148" s="56"/>
      <c r="E148" s="56"/>
      <c r="F148" s="61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71">
        <v>140</v>
      </c>
      <c r="AK148" s="32" t="s">
        <v>150</v>
      </c>
      <c r="AL148" s="32" t="s">
        <v>152</v>
      </c>
      <c r="AM148" s="32" t="s">
        <v>198</v>
      </c>
      <c r="AN148" s="68" t="s">
        <v>424</v>
      </c>
      <c r="AO148" s="68" t="s">
        <v>425</v>
      </c>
      <c r="AP148" s="33">
        <v>0.79</v>
      </c>
      <c r="AQ148" s="32" t="s">
        <v>179</v>
      </c>
      <c r="AR148" s="34">
        <v>0.79</v>
      </c>
      <c r="AS148" s="149">
        <v>28.3772</v>
      </c>
      <c r="AT148" s="35">
        <f t="shared" si="8"/>
        <v>28.3772</v>
      </c>
      <c r="AU148" s="28"/>
      <c r="AV148" s="36">
        <v>7.11</v>
      </c>
      <c r="AW148" s="40"/>
      <c r="AX148" s="37">
        <v>21.2672</v>
      </c>
      <c r="AY148" s="40"/>
      <c r="AZ148" s="35"/>
      <c r="BA148" s="38" t="s">
        <v>180</v>
      </c>
      <c r="BB148" s="38">
        <v>13517436487</v>
      </c>
      <c r="BC148" s="39"/>
      <c r="BE148" s="60"/>
    </row>
    <row r="149" spans="1:57" s="30" customFormat="1" ht="27.75" customHeight="1">
      <c r="A149" s="56"/>
      <c r="B149" s="56"/>
      <c r="C149" s="56"/>
      <c r="D149" s="56"/>
      <c r="E149" s="56"/>
      <c r="F149" s="61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71">
        <v>141</v>
      </c>
      <c r="AK149" s="32" t="s">
        <v>150</v>
      </c>
      <c r="AL149" s="32" t="s">
        <v>161</v>
      </c>
      <c r="AM149" s="32" t="s">
        <v>426</v>
      </c>
      <c r="AN149" s="68" t="s">
        <v>427</v>
      </c>
      <c r="AO149" s="68" t="s">
        <v>428</v>
      </c>
      <c r="AP149" s="33">
        <v>0.477</v>
      </c>
      <c r="AQ149" s="32" t="s">
        <v>179</v>
      </c>
      <c r="AR149" s="34">
        <v>0.477</v>
      </c>
      <c r="AS149" s="149">
        <v>5.681</v>
      </c>
      <c r="AT149" s="35">
        <f t="shared" si="8"/>
        <v>5.681</v>
      </c>
      <c r="AU149" s="28"/>
      <c r="AV149" s="36">
        <v>4.293</v>
      </c>
      <c r="AW149" s="40"/>
      <c r="AX149" s="37">
        <v>1.388</v>
      </c>
      <c r="AY149" s="40"/>
      <c r="AZ149" s="35"/>
      <c r="BA149" s="38" t="s">
        <v>180</v>
      </c>
      <c r="BB149" s="38">
        <v>13517436487</v>
      </c>
      <c r="BC149" s="39"/>
      <c r="BE149" s="60"/>
    </row>
    <row r="150" spans="1:57" s="30" customFormat="1" ht="27.75" customHeight="1">
      <c r="A150" s="56"/>
      <c r="B150" s="56"/>
      <c r="C150" s="56"/>
      <c r="D150" s="56"/>
      <c r="E150" s="56"/>
      <c r="F150" s="61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71">
        <v>142</v>
      </c>
      <c r="AK150" s="32" t="s">
        <v>150</v>
      </c>
      <c r="AL150" s="32" t="s">
        <v>172</v>
      </c>
      <c r="AM150" s="32" t="s">
        <v>429</v>
      </c>
      <c r="AN150" s="68" t="s">
        <v>430</v>
      </c>
      <c r="AO150" s="68" t="s">
        <v>431</v>
      </c>
      <c r="AP150" s="33">
        <v>0.6</v>
      </c>
      <c r="AQ150" s="32" t="s">
        <v>179</v>
      </c>
      <c r="AR150" s="34">
        <v>0.6</v>
      </c>
      <c r="AS150" s="149">
        <v>3.06</v>
      </c>
      <c r="AT150" s="35">
        <f t="shared" si="8"/>
        <v>3.06</v>
      </c>
      <c r="AU150" s="28"/>
      <c r="AV150" s="36">
        <v>3.06</v>
      </c>
      <c r="AW150" s="40"/>
      <c r="AX150" s="37">
        <v>0</v>
      </c>
      <c r="AY150" s="40"/>
      <c r="AZ150" s="35"/>
      <c r="BA150" s="38" t="s">
        <v>180</v>
      </c>
      <c r="BB150" s="38">
        <v>13517436487</v>
      </c>
      <c r="BC150" s="39"/>
      <c r="BE150" s="60"/>
    </row>
    <row r="151" spans="1:57" s="30" customFormat="1" ht="27.75" customHeight="1">
      <c r="A151" s="56"/>
      <c r="B151" s="56"/>
      <c r="C151" s="56"/>
      <c r="D151" s="56"/>
      <c r="E151" s="56"/>
      <c r="F151" s="61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71">
        <v>143</v>
      </c>
      <c r="AK151" s="32" t="s">
        <v>150</v>
      </c>
      <c r="AL151" s="32" t="s">
        <v>223</v>
      </c>
      <c r="AM151" s="32" t="s">
        <v>432</v>
      </c>
      <c r="AN151" s="68" t="s">
        <v>433</v>
      </c>
      <c r="AO151" s="68" t="s">
        <v>434</v>
      </c>
      <c r="AP151" s="33">
        <v>0.89</v>
      </c>
      <c r="AQ151" s="32" t="s">
        <v>179</v>
      </c>
      <c r="AR151" s="34">
        <v>0.89</v>
      </c>
      <c r="AS151" s="149">
        <v>35.3028</v>
      </c>
      <c r="AT151" s="35">
        <f t="shared" si="8"/>
        <v>35.3028</v>
      </c>
      <c r="AU151" s="28"/>
      <c r="AV151" s="36">
        <v>8.01</v>
      </c>
      <c r="AW151" s="40"/>
      <c r="AX151" s="37">
        <v>27.2928</v>
      </c>
      <c r="AY151" s="40"/>
      <c r="AZ151" s="35"/>
      <c r="BA151" s="38" t="s">
        <v>180</v>
      </c>
      <c r="BB151" s="38">
        <v>13517436487</v>
      </c>
      <c r="BC151" s="39"/>
      <c r="BE151" s="60"/>
    </row>
    <row r="152" spans="1:57" s="30" customFormat="1" ht="27.75" customHeight="1">
      <c r="A152" s="56"/>
      <c r="B152" s="56"/>
      <c r="C152" s="56"/>
      <c r="D152" s="56"/>
      <c r="E152" s="56"/>
      <c r="F152" s="61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71">
        <v>144</v>
      </c>
      <c r="AK152" s="32" t="s">
        <v>150</v>
      </c>
      <c r="AL152" s="32" t="s">
        <v>223</v>
      </c>
      <c r="AM152" s="32" t="s">
        <v>224</v>
      </c>
      <c r="AN152" s="68" t="s">
        <v>435</v>
      </c>
      <c r="AO152" s="68" t="s">
        <v>436</v>
      </c>
      <c r="AP152" s="33">
        <v>0.19</v>
      </c>
      <c r="AQ152" s="32" t="s">
        <v>179</v>
      </c>
      <c r="AR152" s="34">
        <v>0.19</v>
      </c>
      <c r="AS152" s="149">
        <v>9.0725</v>
      </c>
      <c r="AT152" s="35">
        <f t="shared" si="8"/>
        <v>9.0725</v>
      </c>
      <c r="AU152" s="28"/>
      <c r="AV152" s="36">
        <v>1.71</v>
      </c>
      <c r="AW152" s="40"/>
      <c r="AX152" s="37">
        <v>7.3625</v>
      </c>
      <c r="AY152" s="40"/>
      <c r="AZ152" s="35"/>
      <c r="BA152" s="38" t="s">
        <v>180</v>
      </c>
      <c r="BB152" s="38">
        <v>13517436487</v>
      </c>
      <c r="BC152" s="39"/>
      <c r="BE152" s="60"/>
    </row>
    <row r="153" spans="1:57" s="30" customFormat="1" ht="27.75" customHeight="1">
      <c r="A153" s="56"/>
      <c r="B153" s="56"/>
      <c r="C153" s="56"/>
      <c r="D153" s="56"/>
      <c r="E153" s="56"/>
      <c r="F153" s="61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71">
        <v>145</v>
      </c>
      <c r="AK153" s="32" t="s">
        <v>150</v>
      </c>
      <c r="AL153" s="32" t="s">
        <v>188</v>
      </c>
      <c r="AM153" s="32" t="s">
        <v>437</v>
      </c>
      <c r="AN153" s="68" t="s">
        <v>438</v>
      </c>
      <c r="AO153" s="68" t="s">
        <v>439</v>
      </c>
      <c r="AP153" s="33">
        <v>0.37</v>
      </c>
      <c r="AQ153" s="32" t="s">
        <v>179</v>
      </c>
      <c r="AR153" s="34">
        <v>0.37</v>
      </c>
      <c r="AS153" s="149">
        <v>11.1794</v>
      </c>
      <c r="AT153" s="35">
        <f t="shared" si="8"/>
        <v>11.1794</v>
      </c>
      <c r="AU153" s="28"/>
      <c r="AV153" s="36">
        <v>3.33</v>
      </c>
      <c r="AW153" s="40"/>
      <c r="AX153" s="37">
        <v>7.849399999999999</v>
      </c>
      <c r="AY153" s="40"/>
      <c r="AZ153" s="35"/>
      <c r="BA153" s="38" t="s">
        <v>180</v>
      </c>
      <c r="BB153" s="38">
        <v>13517436487</v>
      </c>
      <c r="BC153" s="39"/>
      <c r="BE153" s="60"/>
    </row>
    <row r="154" spans="1:57" s="30" customFormat="1" ht="27.75" customHeight="1">
      <c r="A154" s="56"/>
      <c r="B154" s="56"/>
      <c r="C154" s="56"/>
      <c r="D154" s="56"/>
      <c r="E154" s="56"/>
      <c r="F154" s="61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71">
        <v>146</v>
      </c>
      <c r="AK154" s="32" t="s">
        <v>150</v>
      </c>
      <c r="AL154" s="32" t="s">
        <v>227</v>
      </c>
      <c r="AM154" s="32" t="s">
        <v>440</v>
      </c>
      <c r="AN154" s="68" t="s">
        <v>441</v>
      </c>
      <c r="AO154" s="68" t="s">
        <v>442</v>
      </c>
      <c r="AP154" s="33">
        <v>1.571</v>
      </c>
      <c r="AQ154" s="32" t="s">
        <v>179</v>
      </c>
      <c r="AR154" s="34">
        <v>1.571</v>
      </c>
      <c r="AS154" s="149">
        <v>48.1088</v>
      </c>
      <c r="AT154" s="35">
        <f t="shared" si="8"/>
        <v>48.1088</v>
      </c>
      <c r="AU154" s="28"/>
      <c r="AV154" s="36">
        <v>14.139</v>
      </c>
      <c r="AW154" s="40"/>
      <c r="AX154" s="37">
        <v>33.969800000000006</v>
      </c>
      <c r="AY154" s="40"/>
      <c r="AZ154" s="35"/>
      <c r="BA154" s="38" t="s">
        <v>180</v>
      </c>
      <c r="BB154" s="38">
        <v>13517436487</v>
      </c>
      <c r="BC154" s="39"/>
      <c r="BE154" s="60"/>
    </row>
    <row r="155" spans="1:57" s="30" customFormat="1" ht="27.75" customHeight="1">
      <c r="A155" s="56"/>
      <c r="B155" s="56"/>
      <c r="C155" s="56"/>
      <c r="D155" s="56"/>
      <c r="E155" s="56"/>
      <c r="F155" s="61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71">
        <v>147</v>
      </c>
      <c r="AK155" s="32" t="s">
        <v>150</v>
      </c>
      <c r="AL155" s="32" t="s">
        <v>266</v>
      </c>
      <c r="AM155" s="32" t="s">
        <v>443</v>
      </c>
      <c r="AN155" s="68" t="s">
        <v>444</v>
      </c>
      <c r="AO155" s="68" t="s">
        <v>445</v>
      </c>
      <c r="AP155" s="33">
        <v>2.1</v>
      </c>
      <c r="AQ155" s="32" t="s">
        <v>179</v>
      </c>
      <c r="AR155" s="34">
        <v>2.1</v>
      </c>
      <c r="AS155" s="149">
        <v>31.5</v>
      </c>
      <c r="AT155" s="35">
        <f t="shared" si="8"/>
        <v>31.5</v>
      </c>
      <c r="AU155" s="28"/>
      <c r="AV155" s="36">
        <v>18.900000000000002</v>
      </c>
      <c r="AW155" s="40"/>
      <c r="AX155" s="37">
        <v>12.599999999999998</v>
      </c>
      <c r="AY155" s="40"/>
      <c r="AZ155" s="35"/>
      <c r="BA155" s="38" t="s">
        <v>180</v>
      </c>
      <c r="BB155" s="38">
        <v>13517436487</v>
      </c>
      <c r="BC155" s="39"/>
      <c r="BE155" s="60"/>
    </row>
    <row r="156" spans="1:57" s="30" customFormat="1" ht="27.75" customHeight="1">
      <c r="A156" s="56"/>
      <c r="B156" s="56"/>
      <c r="C156" s="56"/>
      <c r="D156" s="56"/>
      <c r="E156" s="56"/>
      <c r="F156" s="61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71">
        <v>148</v>
      </c>
      <c r="AK156" s="32" t="s">
        <v>150</v>
      </c>
      <c r="AL156" s="32" t="s">
        <v>172</v>
      </c>
      <c r="AM156" s="32" t="s">
        <v>295</v>
      </c>
      <c r="AN156" s="68" t="s">
        <v>446</v>
      </c>
      <c r="AO156" s="68" t="s">
        <v>447</v>
      </c>
      <c r="AP156" s="33">
        <v>2.778</v>
      </c>
      <c r="AQ156" s="32" t="s">
        <v>179</v>
      </c>
      <c r="AR156" s="34">
        <v>2.778</v>
      </c>
      <c r="AS156" s="149">
        <v>102.5324</v>
      </c>
      <c r="AT156" s="35">
        <f t="shared" si="8"/>
        <v>102.5324</v>
      </c>
      <c r="AU156" s="28"/>
      <c r="AV156" s="36">
        <v>25.002</v>
      </c>
      <c r="AW156" s="40"/>
      <c r="AX156" s="37">
        <v>77.5304</v>
      </c>
      <c r="AY156" s="40"/>
      <c r="AZ156" s="35"/>
      <c r="BA156" s="38" t="s">
        <v>180</v>
      </c>
      <c r="BB156" s="38">
        <v>13517436487</v>
      </c>
      <c r="BC156" s="39"/>
      <c r="BE156" s="60"/>
    </row>
    <row r="157" spans="1:57" s="30" customFormat="1" ht="27.75" customHeight="1">
      <c r="A157" s="56"/>
      <c r="B157" s="56"/>
      <c r="C157" s="56"/>
      <c r="D157" s="56"/>
      <c r="E157" s="56"/>
      <c r="F157" s="61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71">
        <v>149</v>
      </c>
      <c r="AK157" s="32" t="s">
        <v>150</v>
      </c>
      <c r="AL157" s="32" t="s">
        <v>448</v>
      </c>
      <c r="AM157" s="32" t="s">
        <v>449</v>
      </c>
      <c r="AN157" s="68" t="s">
        <v>450</v>
      </c>
      <c r="AO157" s="68" t="s">
        <v>451</v>
      </c>
      <c r="AP157" s="33">
        <v>1.43</v>
      </c>
      <c r="AQ157" s="32" t="s">
        <v>179</v>
      </c>
      <c r="AR157" s="34">
        <v>1.43</v>
      </c>
      <c r="AS157" s="149">
        <v>42.7905</v>
      </c>
      <c r="AT157" s="35">
        <f t="shared" si="8"/>
        <v>42.7905</v>
      </c>
      <c r="AU157" s="28"/>
      <c r="AV157" s="36">
        <v>12.87</v>
      </c>
      <c r="AW157" s="40"/>
      <c r="AX157" s="37">
        <v>29.920500000000004</v>
      </c>
      <c r="AY157" s="40"/>
      <c r="AZ157" s="35"/>
      <c r="BA157" s="38" t="s">
        <v>180</v>
      </c>
      <c r="BB157" s="38">
        <v>13517436487</v>
      </c>
      <c r="BC157" s="39"/>
      <c r="BD157" s="41"/>
      <c r="BE157" s="60"/>
    </row>
    <row r="158" spans="1:57" s="30" customFormat="1" ht="27.75" customHeight="1">
      <c r="A158" s="56"/>
      <c r="B158" s="56"/>
      <c r="C158" s="56"/>
      <c r="D158" s="56"/>
      <c r="E158" s="56"/>
      <c r="F158" s="61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71">
        <v>150</v>
      </c>
      <c r="AK158" s="32" t="s">
        <v>150</v>
      </c>
      <c r="AL158" s="32" t="s">
        <v>161</v>
      </c>
      <c r="AM158" s="32" t="s">
        <v>452</v>
      </c>
      <c r="AN158" s="68" t="s">
        <v>453</v>
      </c>
      <c r="AO158" s="68" t="s">
        <v>454</v>
      </c>
      <c r="AP158" s="33">
        <v>0.946</v>
      </c>
      <c r="AQ158" s="32" t="s">
        <v>179</v>
      </c>
      <c r="AR158" s="34">
        <v>0.946</v>
      </c>
      <c r="AS158" s="149">
        <v>16.6081</v>
      </c>
      <c r="AT158" s="35">
        <f t="shared" si="8"/>
        <v>16.6081</v>
      </c>
      <c r="AU158" s="28"/>
      <c r="AV158" s="36">
        <v>8.514</v>
      </c>
      <c r="AW158" s="40"/>
      <c r="AX158" s="37">
        <v>8.094100000000001</v>
      </c>
      <c r="AY158" s="40"/>
      <c r="AZ158" s="35"/>
      <c r="BA158" s="38" t="s">
        <v>180</v>
      </c>
      <c r="BB158" s="38">
        <v>13517436487</v>
      </c>
      <c r="BC158" s="39"/>
      <c r="BD158" s="41"/>
      <c r="BE158" s="60"/>
    </row>
    <row r="159" spans="1:57" s="30" customFormat="1" ht="27.75" customHeight="1">
      <c r="A159" s="56"/>
      <c r="B159" s="56"/>
      <c r="C159" s="56"/>
      <c r="D159" s="56"/>
      <c r="E159" s="56"/>
      <c r="F159" s="61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71">
        <v>151</v>
      </c>
      <c r="AK159" s="32" t="s">
        <v>150</v>
      </c>
      <c r="AL159" s="32" t="s">
        <v>161</v>
      </c>
      <c r="AM159" s="32" t="s">
        <v>455</v>
      </c>
      <c r="AN159" s="68" t="s">
        <v>456</v>
      </c>
      <c r="AO159" s="68" t="s">
        <v>457</v>
      </c>
      <c r="AP159" s="33">
        <v>0.672</v>
      </c>
      <c r="AQ159" s="32" t="s">
        <v>179</v>
      </c>
      <c r="AR159" s="34">
        <v>0.672</v>
      </c>
      <c r="AS159" s="149">
        <v>0.3</v>
      </c>
      <c r="AT159" s="35">
        <v>0.3</v>
      </c>
      <c r="AU159" s="28"/>
      <c r="AV159" s="36">
        <v>0.3</v>
      </c>
      <c r="AW159" s="40"/>
      <c r="AX159" s="37">
        <v>0</v>
      </c>
      <c r="AY159" s="40"/>
      <c r="AZ159" s="35"/>
      <c r="BA159" s="38" t="s">
        <v>180</v>
      </c>
      <c r="BB159" s="38">
        <v>13517436487</v>
      </c>
      <c r="BC159" s="39"/>
      <c r="BD159" s="41"/>
      <c r="BE159" s="60"/>
    </row>
    <row r="160" spans="1:57" s="30" customFormat="1" ht="27.75" customHeight="1">
      <c r="A160" s="56"/>
      <c r="B160" s="56"/>
      <c r="C160" s="56"/>
      <c r="D160" s="56"/>
      <c r="E160" s="56"/>
      <c r="F160" s="61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71">
        <v>152</v>
      </c>
      <c r="AK160" s="46" t="s">
        <v>150</v>
      </c>
      <c r="AL160" s="46" t="s">
        <v>204</v>
      </c>
      <c r="AM160" s="46" t="s">
        <v>208</v>
      </c>
      <c r="AN160" s="48" t="s">
        <v>209</v>
      </c>
      <c r="AO160" s="48" t="s">
        <v>458</v>
      </c>
      <c r="AP160" s="62">
        <v>0.53</v>
      </c>
      <c r="AQ160" s="46" t="s">
        <v>179</v>
      </c>
      <c r="AR160" s="34">
        <v>0.53</v>
      </c>
      <c r="AS160" s="140">
        <v>0.3</v>
      </c>
      <c r="AT160" s="35">
        <v>0.3</v>
      </c>
      <c r="AU160" s="28"/>
      <c r="AV160" s="36">
        <v>0.3</v>
      </c>
      <c r="AW160" s="28"/>
      <c r="AX160" s="37">
        <v>0</v>
      </c>
      <c r="AY160" s="28"/>
      <c r="AZ160" s="35"/>
      <c r="BA160" s="45" t="s">
        <v>180</v>
      </c>
      <c r="BB160" s="45">
        <v>13517436487</v>
      </c>
      <c r="BC160" s="39"/>
      <c r="BD160" s="41"/>
      <c r="BE160" s="60"/>
    </row>
    <row r="161" spans="1:57" s="30" customFormat="1" ht="27.75" customHeight="1">
      <c r="A161" s="56"/>
      <c r="B161" s="56"/>
      <c r="C161" s="56"/>
      <c r="D161" s="56"/>
      <c r="E161" s="56"/>
      <c r="F161" s="61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71">
        <v>153</v>
      </c>
      <c r="AK161" s="27" t="s">
        <v>460</v>
      </c>
      <c r="AL161" s="28" t="s">
        <v>976</v>
      </c>
      <c r="AM161" s="27" t="s">
        <v>1008</v>
      </c>
      <c r="AN161" s="28" t="s">
        <v>1009</v>
      </c>
      <c r="AO161" s="28" t="s">
        <v>1140</v>
      </c>
      <c r="AP161" s="42">
        <v>1.034</v>
      </c>
      <c r="AQ161" s="72" t="s">
        <v>1037</v>
      </c>
      <c r="AR161" s="42">
        <v>1.034</v>
      </c>
      <c r="AS161" s="140">
        <v>21.508</v>
      </c>
      <c r="AT161" s="27">
        <f aca="true" t="shared" si="9" ref="AT161:AT181">SUM(AU161:AZ161)</f>
        <v>21.508</v>
      </c>
      <c r="AU161" s="27"/>
      <c r="AV161" s="80">
        <f aca="true" t="shared" si="10" ref="AV161:AV181">AR161*9</f>
        <v>9.306000000000001</v>
      </c>
      <c r="AW161" s="80"/>
      <c r="AX161" s="80">
        <f aca="true" t="shared" si="11" ref="AX161:AX181">AS161-AV161</f>
        <v>12.201999999999998</v>
      </c>
      <c r="AY161" s="28"/>
      <c r="AZ161" s="35"/>
      <c r="BA161" s="28" t="s">
        <v>992</v>
      </c>
      <c r="BB161" s="81">
        <v>139743335423</v>
      </c>
      <c r="BC161" s="82"/>
      <c r="BD161" s="41"/>
      <c r="BE161" s="60"/>
    </row>
    <row r="162" spans="1:57" s="30" customFormat="1" ht="27.75" customHeight="1">
      <c r="A162" s="56"/>
      <c r="B162" s="56"/>
      <c r="C162" s="56"/>
      <c r="D162" s="56"/>
      <c r="E162" s="56"/>
      <c r="F162" s="61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71">
        <v>154</v>
      </c>
      <c r="AK162" s="27" t="s">
        <v>460</v>
      </c>
      <c r="AL162" s="28" t="s">
        <v>981</v>
      </c>
      <c r="AM162" s="27" t="s">
        <v>995</v>
      </c>
      <c r="AN162" s="28" t="s">
        <v>996</v>
      </c>
      <c r="AO162" s="28" t="s">
        <v>1141</v>
      </c>
      <c r="AP162" s="42">
        <v>1.764</v>
      </c>
      <c r="AQ162" s="72" t="s">
        <v>1037</v>
      </c>
      <c r="AR162" s="42">
        <v>1.764</v>
      </c>
      <c r="AS162" s="140">
        <v>68.1355</v>
      </c>
      <c r="AT162" s="27">
        <f t="shared" si="9"/>
        <v>68.1355</v>
      </c>
      <c r="AU162" s="27"/>
      <c r="AV162" s="80">
        <f t="shared" si="10"/>
        <v>15.876</v>
      </c>
      <c r="AW162" s="80"/>
      <c r="AX162" s="80">
        <f t="shared" si="11"/>
        <v>52.259499999999996</v>
      </c>
      <c r="AY162" s="28"/>
      <c r="AZ162" s="35"/>
      <c r="BA162" s="28" t="s">
        <v>992</v>
      </c>
      <c r="BB162" s="81">
        <v>139743335423</v>
      </c>
      <c r="BC162" s="82"/>
      <c r="BD162" s="41"/>
      <c r="BE162" s="60"/>
    </row>
    <row r="163" spans="1:57" s="30" customFormat="1" ht="27.75" customHeight="1">
      <c r="A163" s="56"/>
      <c r="B163" s="56"/>
      <c r="C163" s="56"/>
      <c r="D163" s="56"/>
      <c r="E163" s="56"/>
      <c r="F163" s="61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71">
        <v>155</v>
      </c>
      <c r="AK163" s="27" t="s">
        <v>460</v>
      </c>
      <c r="AL163" s="28" t="s">
        <v>1015</v>
      </c>
      <c r="AM163" s="27" t="s">
        <v>1017</v>
      </c>
      <c r="AN163" s="28" t="s">
        <v>1018</v>
      </c>
      <c r="AO163" s="28" t="s">
        <v>1142</v>
      </c>
      <c r="AP163" s="42">
        <v>3.689</v>
      </c>
      <c r="AQ163" s="72" t="s">
        <v>1037</v>
      </c>
      <c r="AR163" s="42">
        <v>3.689</v>
      </c>
      <c r="AS163" s="140">
        <v>49.806</v>
      </c>
      <c r="AT163" s="27">
        <f t="shared" si="9"/>
        <v>49.806</v>
      </c>
      <c r="AU163" s="27"/>
      <c r="AV163" s="80">
        <f t="shared" si="10"/>
        <v>33.201</v>
      </c>
      <c r="AW163" s="80"/>
      <c r="AX163" s="80">
        <f t="shared" si="11"/>
        <v>16.604999999999997</v>
      </c>
      <c r="AY163" s="28"/>
      <c r="AZ163" s="35"/>
      <c r="BA163" s="28" t="s">
        <v>992</v>
      </c>
      <c r="BB163" s="81">
        <v>139743335423</v>
      </c>
      <c r="BC163" s="82"/>
      <c r="BD163" s="41"/>
      <c r="BE163" s="60"/>
    </row>
    <row r="164" spans="1:57" s="30" customFormat="1" ht="27.75" customHeight="1">
      <c r="A164" s="56"/>
      <c r="B164" s="56"/>
      <c r="C164" s="56"/>
      <c r="D164" s="56"/>
      <c r="E164" s="56"/>
      <c r="F164" s="61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71">
        <v>156</v>
      </c>
      <c r="AK164" s="27" t="s">
        <v>460</v>
      </c>
      <c r="AL164" s="28" t="s">
        <v>1143</v>
      </c>
      <c r="AM164" s="27" t="s">
        <v>1144</v>
      </c>
      <c r="AN164" s="28" t="s">
        <v>1014</v>
      </c>
      <c r="AO164" s="28" t="s">
        <v>1145</v>
      </c>
      <c r="AP164" s="42">
        <v>2.575</v>
      </c>
      <c r="AQ164" s="72" t="s">
        <v>1037</v>
      </c>
      <c r="AR164" s="42">
        <v>2.575</v>
      </c>
      <c r="AS164" s="140">
        <v>29.966</v>
      </c>
      <c r="AT164" s="27">
        <f t="shared" si="9"/>
        <v>29.966</v>
      </c>
      <c r="AU164" s="27"/>
      <c r="AV164" s="80">
        <f t="shared" si="10"/>
        <v>23.175</v>
      </c>
      <c r="AW164" s="80"/>
      <c r="AX164" s="80">
        <f t="shared" si="11"/>
        <v>6.791</v>
      </c>
      <c r="AY164" s="28"/>
      <c r="AZ164" s="35"/>
      <c r="BA164" s="28" t="s">
        <v>992</v>
      </c>
      <c r="BB164" s="81">
        <v>139743335423</v>
      </c>
      <c r="BC164" s="82"/>
      <c r="BD164" s="41"/>
      <c r="BE164" s="60"/>
    </row>
    <row r="165" spans="1:57" s="30" customFormat="1" ht="27.75" customHeight="1">
      <c r="A165" s="56"/>
      <c r="B165" s="56"/>
      <c r="C165" s="56"/>
      <c r="D165" s="56"/>
      <c r="E165" s="56"/>
      <c r="F165" s="61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71">
        <v>157</v>
      </c>
      <c r="AK165" s="27" t="s">
        <v>460</v>
      </c>
      <c r="AL165" s="28" t="s">
        <v>1015</v>
      </c>
      <c r="AM165" s="27" t="s">
        <v>1146</v>
      </c>
      <c r="AN165" s="28" t="s">
        <v>1016</v>
      </c>
      <c r="AO165" s="28" t="s">
        <v>1147</v>
      </c>
      <c r="AP165" s="42">
        <v>0.469</v>
      </c>
      <c r="AQ165" s="72" t="s">
        <v>1037</v>
      </c>
      <c r="AR165" s="42">
        <v>0.469</v>
      </c>
      <c r="AS165" s="140">
        <v>6.7775</v>
      </c>
      <c r="AT165" s="27">
        <f t="shared" si="9"/>
        <v>6.7775</v>
      </c>
      <c r="AU165" s="27"/>
      <c r="AV165" s="80">
        <f t="shared" si="10"/>
        <v>4.221</v>
      </c>
      <c r="AW165" s="80"/>
      <c r="AX165" s="80">
        <f t="shared" si="11"/>
        <v>2.5564999999999998</v>
      </c>
      <c r="AY165" s="28"/>
      <c r="AZ165" s="35"/>
      <c r="BA165" s="28" t="s">
        <v>992</v>
      </c>
      <c r="BB165" s="81">
        <v>139743335423</v>
      </c>
      <c r="BC165" s="82"/>
      <c r="BD165" s="41"/>
      <c r="BE165" s="60"/>
    </row>
    <row r="166" spans="1:57" s="30" customFormat="1" ht="27.75" customHeight="1">
      <c r="A166" s="56"/>
      <c r="B166" s="56"/>
      <c r="C166" s="56"/>
      <c r="D166" s="56"/>
      <c r="E166" s="56"/>
      <c r="F166" s="61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71">
        <v>158</v>
      </c>
      <c r="AK166" s="27" t="s">
        <v>460</v>
      </c>
      <c r="AL166" s="28" t="s">
        <v>1143</v>
      </c>
      <c r="AM166" s="27" t="s">
        <v>993</v>
      </c>
      <c r="AN166" s="28" t="s">
        <v>994</v>
      </c>
      <c r="AO166" s="28" t="s">
        <v>1148</v>
      </c>
      <c r="AP166" s="42">
        <v>0.2</v>
      </c>
      <c r="AQ166" s="72" t="s">
        <v>1037</v>
      </c>
      <c r="AR166" s="42">
        <v>0.2</v>
      </c>
      <c r="AS166" s="140">
        <v>12.344</v>
      </c>
      <c r="AT166" s="27">
        <f t="shared" si="9"/>
        <v>12.344</v>
      </c>
      <c r="AU166" s="27"/>
      <c r="AV166" s="80">
        <f t="shared" si="10"/>
        <v>1.8</v>
      </c>
      <c r="AW166" s="80"/>
      <c r="AX166" s="80">
        <f t="shared" si="11"/>
        <v>10.543999999999999</v>
      </c>
      <c r="AY166" s="28"/>
      <c r="AZ166" s="35"/>
      <c r="BA166" s="28" t="s">
        <v>992</v>
      </c>
      <c r="BB166" s="81">
        <v>139743335423</v>
      </c>
      <c r="BC166" s="82"/>
      <c r="BD166" s="41"/>
      <c r="BE166" s="60"/>
    </row>
    <row r="167" spans="1:57" s="30" customFormat="1" ht="27.75" customHeight="1">
      <c r="A167" s="56"/>
      <c r="B167" s="56"/>
      <c r="C167" s="56"/>
      <c r="D167" s="56"/>
      <c r="E167" s="56"/>
      <c r="F167" s="61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71">
        <v>159</v>
      </c>
      <c r="AK167" s="27" t="s">
        <v>460</v>
      </c>
      <c r="AL167" s="28" t="s">
        <v>981</v>
      </c>
      <c r="AM167" s="27" t="s">
        <v>1012</v>
      </c>
      <c r="AN167" s="28" t="s">
        <v>1013</v>
      </c>
      <c r="AO167" s="28" t="s">
        <v>1149</v>
      </c>
      <c r="AP167" s="42">
        <v>1.719</v>
      </c>
      <c r="AQ167" s="72" t="s">
        <v>1037</v>
      </c>
      <c r="AR167" s="42">
        <v>1.719</v>
      </c>
      <c r="AS167" s="140">
        <v>53.52550000000001</v>
      </c>
      <c r="AT167" s="27">
        <f t="shared" si="9"/>
        <v>53.52550000000001</v>
      </c>
      <c r="AU167" s="27"/>
      <c r="AV167" s="80">
        <f t="shared" si="10"/>
        <v>15.471</v>
      </c>
      <c r="AW167" s="80"/>
      <c r="AX167" s="80">
        <f t="shared" si="11"/>
        <v>38.054500000000004</v>
      </c>
      <c r="AY167" s="28"/>
      <c r="AZ167" s="35"/>
      <c r="BA167" s="28" t="s">
        <v>992</v>
      </c>
      <c r="BB167" s="81">
        <v>139743335423</v>
      </c>
      <c r="BC167" s="82"/>
      <c r="BD167" s="41"/>
      <c r="BE167" s="60"/>
    </row>
    <row r="168" spans="1:57" s="30" customFormat="1" ht="27.75" customHeight="1">
      <c r="A168" s="56"/>
      <c r="B168" s="56"/>
      <c r="C168" s="56"/>
      <c r="D168" s="56"/>
      <c r="E168" s="56"/>
      <c r="F168" s="61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71">
        <v>160</v>
      </c>
      <c r="AK168" s="27" t="s">
        <v>460</v>
      </c>
      <c r="AL168" s="28" t="s">
        <v>1143</v>
      </c>
      <c r="AM168" s="27" t="s">
        <v>999</v>
      </c>
      <c r="AN168" s="28" t="s">
        <v>1006</v>
      </c>
      <c r="AO168" s="28" t="s">
        <v>1150</v>
      </c>
      <c r="AP168" s="42">
        <v>0.988</v>
      </c>
      <c r="AQ168" s="72" t="s">
        <v>1037</v>
      </c>
      <c r="AR168" s="42">
        <v>0.988</v>
      </c>
      <c r="AS168" s="140">
        <v>15.0105</v>
      </c>
      <c r="AT168" s="27">
        <f t="shared" si="9"/>
        <v>15.0105</v>
      </c>
      <c r="AU168" s="27"/>
      <c r="AV168" s="80">
        <f t="shared" si="10"/>
        <v>8.892</v>
      </c>
      <c r="AW168" s="80"/>
      <c r="AX168" s="80">
        <f t="shared" si="11"/>
        <v>6.118500000000001</v>
      </c>
      <c r="AY168" s="28"/>
      <c r="AZ168" s="35"/>
      <c r="BA168" s="28" t="s">
        <v>992</v>
      </c>
      <c r="BB168" s="81">
        <v>139743335423</v>
      </c>
      <c r="BC168" s="82"/>
      <c r="BD168" s="41"/>
      <c r="BE168" s="60"/>
    </row>
    <row r="169" spans="1:57" s="30" customFormat="1" ht="27.75" customHeight="1">
      <c r="A169" s="56"/>
      <c r="B169" s="56"/>
      <c r="C169" s="56"/>
      <c r="D169" s="56"/>
      <c r="E169" s="56"/>
      <c r="F169" s="61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71">
        <v>161</v>
      </c>
      <c r="AK169" s="27" t="s">
        <v>460</v>
      </c>
      <c r="AL169" s="28" t="s">
        <v>981</v>
      </c>
      <c r="AM169" s="27" t="s">
        <v>997</v>
      </c>
      <c r="AN169" s="28" t="s">
        <v>1007</v>
      </c>
      <c r="AO169" s="28" t="s">
        <v>1151</v>
      </c>
      <c r="AP169" s="42">
        <v>1.951</v>
      </c>
      <c r="AQ169" s="72" t="s">
        <v>1037</v>
      </c>
      <c r="AR169" s="42">
        <v>1.951</v>
      </c>
      <c r="AS169" s="140">
        <v>70.592</v>
      </c>
      <c r="AT169" s="27">
        <f t="shared" si="9"/>
        <v>70.592</v>
      </c>
      <c r="AU169" s="27"/>
      <c r="AV169" s="80">
        <f t="shared" si="10"/>
        <v>17.559</v>
      </c>
      <c r="AW169" s="80"/>
      <c r="AX169" s="80">
        <f t="shared" si="11"/>
        <v>53.033</v>
      </c>
      <c r="AY169" s="28"/>
      <c r="AZ169" s="35"/>
      <c r="BA169" s="28" t="s">
        <v>992</v>
      </c>
      <c r="BB169" s="81">
        <v>139743335423</v>
      </c>
      <c r="BC169" s="82"/>
      <c r="BD169" s="41"/>
      <c r="BE169" s="60"/>
    </row>
    <row r="170" spans="1:57" s="30" customFormat="1" ht="27.75" customHeight="1">
      <c r="A170" s="56"/>
      <c r="B170" s="56"/>
      <c r="C170" s="56"/>
      <c r="D170" s="56"/>
      <c r="E170" s="56"/>
      <c r="F170" s="61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71">
        <v>162</v>
      </c>
      <c r="AK170" s="27" t="s">
        <v>460</v>
      </c>
      <c r="AL170" s="28" t="s">
        <v>981</v>
      </c>
      <c r="AM170" s="27" t="s">
        <v>997</v>
      </c>
      <c r="AN170" s="28" t="s">
        <v>1152</v>
      </c>
      <c r="AO170" s="28" t="s">
        <v>1153</v>
      </c>
      <c r="AP170" s="42">
        <v>1.673</v>
      </c>
      <c r="AQ170" s="72" t="s">
        <v>1037</v>
      </c>
      <c r="AR170" s="42">
        <v>1.673</v>
      </c>
      <c r="AS170" s="140">
        <v>60.8507</v>
      </c>
      <c r="AT170" s="27">
        <f t="shared" si="9"/>
        <v>60.8507</v>
      </c>
      <c r="AU170" s="27"/>
      <c r="AV170" s="80">
        <f t="shared" si="10"/>
        <v>15.057</v>
      </c>
      <c r="AW170" s="80"/>
      <c r="AX170" s="80">
        <f t="shared" si="11"/>
        <v>45.7937</v>
      </c>
      <c r="AY170" s="28"/>
      <c r="AZ170" s="35"/>
      <c r="BA170" s="28" t="s">
        <v>992</v>
      </c>
      <c r="BB170" s="81">
        <v>139743335423</v>
      </c>
      <c r="BC170" s="82"/>
      <c r="BD170" s="41"/>
      <c r="BE170" s="60"/>
    </row>
    <row r="171" spans="1:57" s="30" customFormat="1" ht="27.75" customHeight="1">
      <c r="A171" s="56"/>
      <c r="B171" s="56"/>
      <c r="C171" s="56"/>
      <c r="D171" s="56"/>
      <c r="E171" s="56"/>
      <c r="F171" s="61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71">
        <v>163</v>
      </c>
      <c r="AK171" s="27" t="s">
        <v>460</v>
      </c>
      <c r="AL171" s="28" t="s">
        <v>987</v>
      </c>
      <c r="AM171" s="27" t="s">
        <v>1154</v>
      </c>
      <c r="AN171" s="28" t="s">
        <v>1155</v>
      </c>
      <c r="AO171" s="28" t="s">
        <v>1156</v>
      </c>
      <c r="AP171" s="42">
        <v>1.708</v>
      </c>
      <c r="AQ171" s="72" t="s">
        <v>1037</v>
      </c>
      <c r="AR171" s="42">
        <v>1.708</v>
      </c>
      <c r="AS171" s="140">
        <v>53.013</v>
      </c>
      <c r="AT171" s="27">
        <f t="shared" si="9"/>
        <v>53.013</v>
      </c>
      <c r="AU171" s="27"/>
      <c r="AV171" s="80">
        <f t="shared" si="10"/>
        <v>15.372</v>
      </c>
      <c r="AW171" s="80"/>
      <c r="AX171" s="80">
        <f t="shared" si="11"/>
        <v>37.641</v>
      </c>
      <c r="AY171" s="28"/>
      <c r="AZ171" s="35"/>
      <c r="BA171" s="28" t="s">
        <v>992</v>
      </c>
      <c r="BB171" s="81">
        <v>139743335423</v>
      </c>
      <c r="BC171" s="82"/>
      <c r="BD171" s="41"/>
      <c r="BE171" s="60"/>
    </row>
    <row r="172" spans="1:57" s="30" customFormat="1" ht="27.75" customHeight="1">
      <c r="A172" s="56"/>
      <c r="B172" s="56"/>
      <c r="C172" s="56"/>
      <c r="D172" s="56"/>
      <c r="E172" s="56"/>
      <c r="F172" s="61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71">
        <v>164</v>
      </c>
      <c r="AK172" s="27" t="s">
        <v>460</v>
      </c>
      <c r="AL172" s="28" t="s">
        <v>1143</v>
      </c>
      <c r="AM172" s="27" t="s">
        <v>1003</v>
      </c>
      <c r="AN172" s="28" t="s">
        <v>1004</v>
      </c>
      <c r="AO172" s="28" t="s">
        <v>1157</v>
      </c>
      <c r="AP172" s="42">
        <v>2.427</v>
      </c>
      <c r="AQ172" s="72" t="s">
        <v>1037</v>
      </c>
      <c r="AR172" s="42">
        <v>2.427</v>
      </c>
      <c r="AS172" s="140">
        <v>40.2452</v>
      </c>
      <c r="AT172" s="27">
        <f t="shared" si="9"/>
        <v>40.2452</v>
      </c>
      <c r="AU172" s="27"/>
      <c r="AV172" s="80">
        <f t="shared" si="10"/>
        <v>21.843</v>
      </c>
      <c r="AW172" s="80"/>
      <c r="AX172" s="80">
        <f t="shared" si="11"/>
        <v>18.402199999999997</v>
      </c>
      <c r="AY172" s="28"/>
      <c r="AZ172" s="35"/>
      <c r="BA172" s="28" t="s">
        <v>992</v>
      </c>
      <c r="BB172" s="81">
        <v>139743335423</v>
      </c>
      <c r="BC172" s="82"/>
      <c r="BD172" s="41"/>
      <c r="BE172" s="60"/>
    </row>
    <row r="173" spans="1:57" s="30" customFormat="1" ht="27.75" customHeight="1">
      <c r="A173" s="56"/>
      <c r="B173" s="56"/>
      <c r="C173" s="56"/>
      <c r="D173" s="56"/>
      <c r="E173" s="56"/>
      <c r="F173" s="61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71">
        <v>165</v>
      </c>
      <c r="AK173" s="27" t="s">
        <v>460</v>
      </c>
      <c r="AL173" s="28" t="s">
        <v>1015</v>
      </c>
      <c r="AM173" s="27" t="s">
        <v>1023</v>
      </c>
      <c r="AN173" s="28" t="s">
        <v>1024</v>
      </c>
      <c r="AO173" s="28" t="s">
        <v>1158</v>
      </c>
      <c r="AP173" s="42">
        <v>0.25</v>
      </c>
      <c r="AQ173" s="72" t="s">
        <v>1037</v>
      </c>
      <c r="AR173" s="42">
        <v>0.25</v>
      </c>
      <c r="AS173" s="140">
        <v>24.7565</v>
      </c>
      <c r="AT173" s="27">
        <f t="shared" si="9"/>
        <v>24.7565</v>
      </c>
      <c r="AU173" s="27"/>
      <c r="AV173" s="80">
        <f t="shared" si="10"/>
        <v>2.25</v>
      </c>
      <c r="AW173" s="80"/>
      <c r="AX173" s="80">
        <f t="shared" si="11"/>
        <v>22.5065</v>
      </c>
      <c r="AY173" s="28"/>
      <c r="AZ173" s="35"/>
      <c r="BA173" s="28" t="s">
        <v>992</v>
      </c>
      <c r="BB173" s="81">
        <v>139743335423</v>
      </c>
      <c r="BC173" s="82"/>
      <c r="BD173" s="41"/>
      <c r="BE173" s="60"/>
    </row>
    <row r="174" spans="1:57" s="30" customFormat="1" ht="27.75" customHeight="1">
      <c r="A174" s="56"/>
      <c r="B174" s="56"/>
      <c r="C174" s="56"/>
      <c r="D174" s="56"/>
      <c r="E174" s="56"/>
      <c r="F174" s="61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71">
        <v>166</v>
      </c>
      <c r="AK174" s="27" t="s">
        <v>460</v>
      </c>
      <c r="AL174" s="28" t="s">
        <v>976</v>
      </c>
      <c r="AM174" s="27" t="s">
        <v>1010</v>
      </c>
      <c r="AN174" s="28" t="s">
        <v>1011</v>
      </c>
      <c r="AO174" s="28" t="s">
        <v>1159</v>
      </c>
      <c r="AP174" s="42">
        <v>0.127</v>
      </c>
      <c r="AQ174" s="72" t="s">
        <v>1037</v>
      </c>
      <c r="AR174" s="42">
        <v>0.127</v>
      </c>
      <c r="AS174" s="140">
        <v>55.552</v>
      </c>
      <c r="AT174" s="27">
        <f t="shared" si="9"/>
        <v>55.552</v>
      </c>
      <c r="AU174" s="27"/>
      <c r="AV174" s="80">
        <f t="shared" si="10"/>
        <v>1.143</v>
      </c>
      <c r="AW174" s="80"/>
      <c r="AX174" s="80">
        <f t="shared" si="11"/>
        <v>54.409</v>
      </c>
      <c r="AY174" s="28"/>
      <c r="AZ174" s="35"/>
      <c r="BA174" s="28" t="s">
        <v>992</v>
      </c>
      <c r="BB174" s="81">
        <v>139743335423</v>
      </c>
      <c r="BC174" s="82"/>
      <c r="BD174" s="41"/>
      <c r="BE174" s="60"/>
    </row>
    <row r="175" spans="1:57" s="30" customFormat="1" ht="27.75" customHeight="1">
      <c r="A175" s="56"/>
      <c r="B175" s="56"/>
      <c r="C175" s="56"/>
      <c r="D175" s="56"/>
      <c r="E175" s="56"/>
      <c r="F175" s="61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71">
        <v>167</v>
      </c>
      <c r="AK175" s="27" t="s">
        <v>460</v>
      </c>
      <c r="AL175" s="28" t="s">
        <v>981</v>
      </c>
      <c r="AM175" s="27" t="s">
        <v>997</v>
      </c>
      <c r="AN175" s="28" t="s">
        <v>998</v>
      </c>
      <c r="AO175" s="28" t="s">
        <v>1160</v>
      </c>
      <c r="AP175" s="42">
        <v>2.064</v>
      </c>
      <c r="AQ175" s="72" t="s">
        <v>1037</v>
      </c>
      <c r="AR175" s="42">
        <v>2.064</v>
      </c>
      <c r="AS175" s="140">
        <v>93.37799999999999</v>
      </c>
      <c r="AT175" s="27">
        <f t="shared" si="9"/>
        <v>93.37799999999999</v>
      </c>
      <c r="AU175" s="27"/>
      <c r="AV175" s="80">
        <f t="shared" si="10"/>
        <v>18.576</v>
      </c>
      <c r="AW175" s="80"/>
      <c r="AX175" s="80">
        <f t="shared" si="11"/>
        <v>74.80199999999999</v>
      </c>
      <c r="AY175" s="28"/>
      <c r="AZ175" s="35"/>
      <c r="BA175" s="28" t="s">
        <v>992</v>
      </c>
      <c r="BB175" s="81">
        <v>139743335423</v>
      </c>
      <c r="BC175" s="82"/>
      <c r="BD175" s="41"/>
      <c r="BE175" s="60"/>
    </row>
    <row r="176" spans="1:57" s="30" customFormat="1" ht="27.75" customHeight="1">
      <c r="A176" s="56"/>
      <c r="B176" s="56"/>
      <c r="C176" s="56"/>
      <c r="D176" s="56"/>
      <c r="E176" s="56"/>
      <c r="F176" s="61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71">
        <v>168</v>
      </c>
      <c r="AK176" s="27" t="s">
        <v>460</v>
      </c>
      <c r="AL176" s="28" t="s">
        <v>1143</v>
      </c>
      <c r="AM176" s="27" t="s">
        <v>999</v>
      </c>
      <c r="AN176" s="28" t="s">
        <v>1000</v>
      </c>
      <c r="AO176" s="28" t="s">
        <v>1161</v>
      </c>
      <c r="AP176" s="42">
        <v>2.11</v>
      </c>
      <c r="AQ176" s="72" t="s">
        <v>1037</v>
      </c>
      <c r="AR176" s="42">
        <v>2.11</v>
      </c>
      <c r="AS176" s="140">
        <v>72.3069</v>
      </c>
      <c r="AT176" s="27">
        <f t="shared" si="9"/>
        <v>72.3069</v>
      </c>
      <c r="AU176" s="27"/>
      <c r="AV176" s="80">
        <f t="shared" si="10"/>
        <v>18.99</v>
      </c>
      <c r="AW176" s="80"/>
      <c r="AX176" s="80">
        <f t="shared" si="11"/>
        <v>53.316900000000004</v>
      </c>
      <c r="AY176" s="28"/>
      <c r="AZ176" s="35"/>
      <c r="BA176" s="28" t="s">
        <v>992</v>
      </c>
      <c r="BB176" s="81">
        <v>139743335423</v>
      </c>
      <c r="BC176" s="82"/>
      <c r="BD176" s="41"/>
      <c r="BE176" s="60"/>
    </row>
    <row r="177" spans="1:57" s="30" customFormat="1" ht="27.75" customHeight="1">
      <c r="A177" s="56"/>
      <c r="B177" s="56"/>
      <c r="C177" s="56"/>
      <c r="D177" s="56"/>
      <c r="E177" s="56"/>
      <c r="F177" s="61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71">
        <v>169</v>
      </c>
      <c r="AK177" s="27" t="s">
        <v>460</v>
      </c>
      <c r="AL177" s="28" t="s">
        <v>1015</v>
      </c>
      <c r="AM177" s="27" t="s">
        <v>1021</v>
      </c>
      <c r="AN177" s="28" t="s">
        <v>1022</v>
      </c>
      <c r="AO177" s="28" t="s">
        <v>1162</v>
      </c>
      <c r="AP177" s="42">
        <v>0.67</v>
      </c>
      <c r="AQ177" s="72" t="s">
        <v>1037</v>
      </c>
      <c r="AR177" s="42">
        <v>0.67</v>
      </c>
      <c r="AS177" s="140">
        <v>7.5035</v>
      </c>
      <c r="AT177" s="27">
        <f t="shared" si="9"/>
        <v>7.5035</v>
      </c>
      <c r="AU177" s="27"/>
      <c r="AV177" s="80">
        <f t="shared" si="10"/>
        <v>6.03</v>
      </c>
      <c r="AW177" s="80"/>
      <c r="AX177" s="80">
        <f t="shared" si="11"/>
        <v>1.4734999999999996</v>
      </c>
      <c r="AY177" s="28"/>
      <c r="AZ177" s="35"/>
      <c r="BA177" s="28" t="s">
        <v>992</v>
      </c>
      <c r="BB177" s="81">
        <v>139743335423</v>
      </c>
      <c r="BC177" s="82"/>
      <c r="BD177" s="41"/>
      <c r="BE177" s="60"/>
    </row>
    <row r="178" spans="1:57" s="30" customFormat="1" ht="27.75" customHeight="1">
      <c r="A178" s="56"/>
      <c r="B178" s="56"/>
      <c r="C178" s="56"/>
      <c r="D178" s="56"/>
      <c r="E178" s="56"/>
      <c r="F178" s="61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71">
        <v>170</v>
      </c>
      <c r="AK178" s="27" t="s">
        <v>460</v>
      </c>
      <c r="AL178" s="28" t="s">
        <v>976</v>
      </c>
      <c r="AM178" s="27" t="s">
        <v>977</v>
      </c>
      <c r="AN178" s="28" t="s">
        <v>991</v>
      </c>
      <c r="AO178" s="28" t="s">
        <v>1163</v>
      </c>
      <c r="AP178" s="42">
        <v>0.155</v>
      </c>
      <c r="AQ178" s="72" t="s">
        <v>1037</v>
      </c>
      <c r="AR178" s="42">
        <v>0.155</v>
      </c>
      <c r="AS178" s="140">
        <v>4.272</v>
      </c>
      <c r="AT178" s="27">
        <f t="shared" si="9"/>
        <v>4.272</v>
      </c>
      <c r="AU178" s="27"/>
      <c r="AV178" s="80">
        <f t="shared" si="10"/>
        <v>1.395</v>
      </c>
      <c r="AW178" s="80"/>
      <c r="AX178" s="80">
        <f t="shared" si="11"/>
        <v>2.8770000000000002</v>
      </c>
      <c r="AY178" s="28"/>
      <c r="AZ178" s="35"/>
      <c r="BA178" s="28" t="s">
        <v>992</v>
      </c>
      <c r="BB178" s="81">
        <v>139743335423</v>
      </c>
      <c r="BC178" s="82"/>
      <c r="BD178" s="41"/>
      <c r="BE178" s="60"/>
    </row>
    <row r="179" spans="1:57" s="30" customFormat="1" ht="27.75" customHeight="1">
      <c r="A179" s="56"/>
      <c r="B179" s="56"/>
      <c r="C179" s="56"/>
      <c r="D179" s="56"/>
      <c r="E179" s="56"/>
      <c r="F179" s="61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71">
        <v>171</v>
      </c>
      <c r="AK179" s="27" t="s">
        <v>460</v>
      </c>
      <c r="AL179" s="28" t="s">
        <v>1015</v>
      </c>
      <c r="AM179" s="27" t="s">
        <v>1019</v>
      </c>
      <c r="AN179" s="28" t="s">
        <v>1020</v>
      </c>
      <c r="AO179" s="28" t="s">
        <v>1164</v>
      </c>
      <c r="AP179" s="42">
        <v>2.782</v>
      </c>
      <c r="AQ179" s="72" t="s">
        <v>1037</v>
      </c>
      <c r="AR179" s="42">
        <v>2.782</v>
      </c>
      <c r="AS179" s="140">
        <v>77.396</v>
      </c>
      <c r="AT179" s="27">
        <f t="shared" si="9"/>
        <v>77.396</v>
      </c>
      <c r="AU179" s="27"/>
      <c r="AV179" s="80">
        <f t="shared" si="10"/>
        <v>25.038</v>
      </c>
      <c r="AW179" s="80"/>
      <c r="AX179" s="80">
        <f t="shared" si="11"/>
        <v>52.358000000000004</v>
      </c>
      <c r="AY179" s="28"/>
      <c r="AZ179" s="35"/>
      <c r="BA179" s="28" t="s">
        <v>992</v>
      </c>
      <c r="BB179" s="81">
        <v>139743335423</v>
      </c>
      <c r="BC179" s="82"/>
      <c r="BD179" s="41"/>
      <c r="BE179" s="60"/>
    </row>
    <row r="180" spans="1:57" s="30" customFormat="1" ht="27.75" customHeight="1">
      <c r="A180" s="56"/>
      <c r="B180" s="56"/>
      <c r="C180" s="56"/>
      <c r="D180" s="56"/>
      <c r="E180" s="56"/>
      <c r="F180" s="61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71">
        <v>172</v>
      </c>
      <c r="AK180" s="27" t="s">
        <v>460</v>
      </c>
      <c r="AL180" s="28" t="s">
        <v>987</v>
      </c>
      <c r="AM180" s="27" t="s">
        <v>988</v>
      </c>
      <c r="AN180" s="28" t="s">
        <v>1005</v>
      </c>
      <c r="AO180" s="28" t="s">
        <v>1165</v>
      </c>
      <c r="AP180" s="42">
        <v>1.836</v>
      </c>
      <c r="AQ180" s="72" t="s">
        <v>1037</v>
      </c>
      <c r="AR180" s="42">
        <v>1.836</v>
      </c>
      <c r="AS180" s="140">
        <v>43.804</v>
      </c>
      <c r="AT180" s="27">
        <f t="shared" si="9"/>
        <v>43.804</v>
      </c>
      <c r="AU180" s="27"/>
      <c r="AV180" s="80">
        <f t="shared" si="10"/>
        <v>16.524</v>
      </c>
      <c r="AW180" s="80"/>
      <c r="AX180" s="80">
        <f t="shared" si="11"/>
        <v>27.28</v>
      </c>
      <c r="AY180" s="28"/>
      <c r="AZ180" s="35"/>
      <c r="BA180" s="28" t="s">
        <v>992</v>
      </c>
      <c r="BB180" s="81">
        <v>139743335423</v>
      </c>
      <c r="BC180" s="82"/>
      <c r="BD180" s="41"/>
      <c r="BE180" s="60"/>
    </row>
    <row r="181" spans="1:57" s="30" customFormat="1" ht="27.75" customHeight="1">
      <c r="A181" s="56"/>
      <c r="B181" s="56"/>
      <c r="C181" s="56"/>
      <c r="D181" s="56"/>
      <c r="E181" s="56"/>
      <c r="F181" s="61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71">
        <v>173</v>
      </c>
      <c r="AK181" s="27" t="s">
        <v>460</v>
      </c>
      <c r="AL181" s="28" t="s">
        <v>981</v>
      </c>
      <c r="AM181" s="27" t="s">
        <v>1001</v>
      </c>
      <c r="AN181" s="28" t="s">
        <v>1002</v>
      </c>
      <c r="AO181" s="28" t="s">
        <v>1166</v>
      </c>
      <c r="AP181" s="42">
        <v>0.305</v>
      </c>
      <c r="AQ181" s="72" t="s">
        <v>1037</v>
      </c>
      <c r="AR181" s="42">
        <v>0.305</v>
      </c>
      <c r="AS181" s="140">
        <v>10.3355</v>
      </c>
      <c r="AT181" s="27">
        <f t="shared" si="9"/>
        <v>10.3355</v>
      </c>
      <c r="AU181" s="27"/>
      <c r="AV181" s="80">
        <f t="shared" si="10"/>
        <v>2.745</v>
      </c>
      <c r="AW181" s="80"/>
      <c r="AX181" s="80">
        <f t="shared" si="11"/>
        <v>7.5905</v>
      </c>
      <c r="AY181" s="28"/>
      <c r="AZ181" s="35"/>
      <c r="BA181" s="28" t="s">
        <v>992</v>
      </c>
      <c r="BB181" s="81">
        <v>139743335423</v>
      </c>
      <c r="BC181" s="82"/>
      <c r="BD181" s="41"/>
      <c r="BE181" s="60"/>
    </row>
    <row r="182" spans="1:57" s="30" customFormat="1" ht="27.75" customHeight="1">
      <c r="A182" s="56"/>
      <c r="B182" s="56"/>
      <c r="C182" s="56"/>
      <c r="D182" s="56"/>
      <c r="E182" s="56"/>
      <c r="F182" s="61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71">
        <v>174</v>
      </c>
      <c r="AK182" s="27" t="s">
        <v>461</v>
      </c>
      <c r="AL182" s="28" t="s">
        <v>493</v>
      </c>
      <c r="AM182" s="27" t="s">
        <v>494</v>
      </c>
      <c r="AN182" s="28" t="s">
        <v>495</v>
      </c>
      <c r="AO182" s="28" t="s">
        <v>496</v>
      </c>
      <c r="AP182" s="42">
        <v>1.327</v>
      </c>
      <c r="AQ182" s="72" t="s">
        <v>1038</v>
      </c>
      <c r="AR182" s="42">
        <v>1.327</v>
      </c>
      <c r="AS182" s="140">
        <v>34</v>
      </c>
      <c r="AT182" s="27">
        <v>34</v>
      </c>
      <c r="AU182" s="27"/>
      <c r="AV182" s="80">
        <f>AR182*9</f>
        <v>11.943</v>
      </c>
      <c r="AW182" s="80"/>
      <c r="AX182" s="80">
        <f>AT182-AV182</f>
        <v>22.057000000000002</v>
      </c>
      <c r="AY182" s="28"/>
      <c r="AZ182" s="35"/>
      <c r="BA182" s="28" t="s">
        <v>497</v>
      </c>
      <c r="BB182" s="28">
        <v>13574331562</v>
      </c>
      <c r="BC182" s="82"/>
      <c r="BD182" s="41"/>
      <c r="BE182" s="60"/>
    </row>
    <row r="183" spans="1:57" s="30" customFormat="1" ht="27.75" customHeight="1">
      <c r="A183" s="56"/>
      <c r="B183" s="56"/>
      <c r="C183" s="56"/>
      <c r="D183" s="56"/>
      <c r="E183" s="56"/>
      <c r="F183" s="61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71">
        <v>175</v>
      </c>
      <c r="AK183" s="27" t="s">
        <v>461</v>
      </c>
      <c r="AL183" s="28" t="s">
        <v>493</v>
      </c>
      <c r="AM183" s="27" t="s">
        <v>498</v>
      </c>
      <c r="AN183" s="28" t="s">
        <v>499</v>
      </c>
      <c r="AO183" s="28" t="s">
        <v>500</v>
      </c>
      <c r="AP183" s="42">
        <v>2.282</v>
      </c>
      <c r="AQ183" s="72" t="s">
        <v>1038</v>
      </c>
      <c r="AR183" s="42">
        <v>2.282</v>
      </c>
      <c r="AS183" s="140">
        <v>51</v>
      </c>
      <c r="AT183" s="27">
        <v>51</v>
      </c>
      <c r="AU183" s="27"/>
      <c r="AV183" s="80">
        <f aca="true" t="shared" si="12" ref="AV183:AV238">AR183*9</f>
        <v>20.538</v>
      </c>
      <c r="AW183" s="80"/>
      <c r="AX183" s="80">
        <f aca="true" t="shared" si="13" ref="AX183:AX238">AT183-AV183</f>
        <v>30.462</v>
      </c>
      <c r="AY183" s="28"/>
      <c r="AZ183" s="35"/>
      <c r="BA183" s="28" t="s">
        <v>497</v>
      </c>
      <c r="BB183" s="28">
        <v>13574331562</v>
      </c>
      <c r="BC183" s="82"/>
      <c r="BD183" s="41"/>
      <c r="BE183" s="60"/>
    </row>
    <row r="184" spans="1:57" s="30" customFormat="1" ht="27.75" customHeight="1">
      <c r="A184" s="56"/>
      <c r="B184" s="56"/>
      <c r="C184" s="56"/>
      <c r="D184" s="56"/>
      <c r="E184" s="56"/>
      <c r="F184" s="61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71">
        <v>176</v>
      </c>
      <c r="AK184" s="27" t="s">
        <v>461</v>
      </c>
      <c r="AL184" s="28" t="s">
        <v>479</v>
      </c>
      <c r="AM184" s="27" t="s">
        <v>501</v>
      </c>
      <c r="AN184" s="28" t="s">
        <v>502</v>
      </c>
      <c r="AO184" s="28" t="s">
        <v>503</v>
      </c>
      <c r="AP184" s="42">
        <v>1.563</v>
      </c>
      <c r="AQ184" s="72" t="s">
        <v>1038</v>
      </c>
      <c r="AR184" s="42">
        <v>1.563</v>
      </c>
      <c r="AS184" s="140">
        <v>41</v>
      </c>
      <c r="AT184" s="27">
        <v>41</v>
      </c>
      <c r="AU184" s="27"/>
      <c r="AV184" s="80">
        <f t="shared" si="12"/>
        <v>14.067</v>
      </c>
      <c r="AW184" s="80"/>
      <c r="AX184" s="80">
        <f t="shared" si="13"/>
        <v>26.933</v>
      </c>
      <c r="AY184" s="28"/>
      <c r="AZ184" s="35"/>
      <c r="BA184" s="28" t="s">
        <v>497</v>
      </c>
      <c r="BB184" s="28">
        <v>13574331562</v>
      </c>
      <c r="BC184" s="82"/>
      <c r="BD184" s="41"/>
      <c r="BE184" s="60"/>
    </row>
    <row r="185" spans="1:57" s="30" customFormat="1" ht="27.75" customHeight="1">
      <c r="A185" s="56"/>
      <c r="B185" s="56"/>
      <c r="C185" s="56"/>
      <c r="D185" s="56"/>
      <c r="E185" s="56"/>
      <c r="F185" s="61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71">
        <v>177</v>
      </c>
      <c r="AK185" s="27" t="s">
        <v>461</v>
      </c>
      <c r="AL185" s="28" t="s">
        <v>479</v>
      </c>
      <c r="AM185" s="27" t="s">
        <v>504</v>
      </c>
      <c r="AN185" s="28" t="s">
        <v>505</v>
      </c>
      <c r="AO185" s="28" t="s">
        <v>506</v>
      </c>
      <c r="AP185" s="42">
        <v>1.187</v>
      </c>
      <c r="AQ185" s="72" t="s">
        <v>1038</v>
      </c>
      <c r="AR185" s="42">
        <v>1.187</v>
      </c>
      <c r="AS185" s="140">
        <v>30</v>
      </c>
      <c r="AT185" s="27">
        <v>30</v>
      </c>
      <c r="AU185" s="27"/>
      <c r="AV185" s="80">
        <f t="shared" si="12"/>
        <v>10.683</v>
      </c>
      <c r="AW185" s="80"/>
      <c r="AX185" s="80">
        <f t="shared" si="13"/>
        <v>19.317</v>
      </c>
      <c r="AY185" s="28"/>
      <c r="AZ185" s="35"/>
      <c r="BA185" s="28" t="s">
        <v>497</v>
      </c>
      <c r="BB185" s="28">
        <v>13574331562</v>
      </c>
      <c r="BC185" s="82"/>
      <c r="BD185" s="41"/>
      <c r="BE185" s="60"/>
    </row>
    <row r="186" spans="1:57" s="30" customFormat="1" ht="27.75" customHeight="1">
      <c r="A186" s="56"/>
      <c r="B186" s="56"/>
      <c r="C186" s="56"/>
      <c r="D186" s="56"/>
      <c r="E186" s="56"/>
      <c r="F186" s="61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71">
        <v>178</v>
      </c>
      <c r="AK186" s="27" t="s">
        <v>461</v>
      </c>
      <c r="AL186" s="28" t="s">
        <v>479</v>
      </c>
      <c r="AM186" s="27" t="s">
        <v>507</v>
      </c>
      <c r="AN186" s="28" t="s">
        <v>508</v>
      </c>
      <c r="AO186" s="28" t="s">
        <v>509</v>
      </c>
      <c r="AP186" s="42">
        <v>3.77</v>
      </c>
      <c r="AQ186" s="72" t="s">
        <v>1038</v>
      </c>
      <c r="AR186" s="42">
        <v>3.77</v>
      </c>
      <c r="AS186" s="140">
        <v>99</v>
      </c>
      <c r="AT186" s="27">
        <v>99</v>
      </c>
      <c r="AU186" s="27"/>
      <c r="AV186" s="80">
        <f t="shared" si="12"/>
        <v>33.93</v>
      </c>
      <c r="AW186" s="80"/>
      <c r="AX186" s="80">
        <f t="shared" si="13"/>
        <v>65.07</v>
      </c>
      <c r="AY186" s="28"/>
      <c r="AZ186" s="35"/>
      <c r="BA186" s="28" t="s">
        <v>497</v>
      </c>
      <c r="BB186" s="28">
        <v>13574331562</v>
      </c>
      <c r="BC186" s="82"/>
      <c r="BD186" s="41"/>
      <c r="BE186" s="60"/>
    </row>
    <row r="187" spans="1:57" s="30" customFormat="1" ht="27.75" customHeight="1">
      <c r="A187" s="56"/>
      <c r="B187" s="56"/>
      <c r="C187" s="56"/>
      <c r="D187" s="56"/>
      <c r="E187" s="56"/>
      <c r="F187" s="61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71">
        <v>179</v>
      </c>
      <c r="AK187" s="27" t="s">
        <v>461</v>
      </c>
      <c r="AL187" s="28" t="s">
        <v>479</v>
      </c>
      <c r="AM187" s="27" t="s">
        <v>510</v>
      </c>
      <c r="AN187" s="28" t="s">
        <v>511</v>
      </c>
      <c r="AO187" s="28" t="s">
        <v>512</v>
      </c>
      <c r="AP187" s="42">
        <v>1.387</v>
      </c>
      <c r="AQ187" s="72" t="s">
        <v>1038</v>
      </c>
      <c r="AR187" s="42">
        <v>1.387</v>
      </c>
      <c r="AS187" s="140">
        <v>32</v>
      </c>
      <c r="AT187" s="27">
        <v>32</v>
      </c>
      <c r="AU187" s="27"/>
      <c r="AV187" s="80">
        <f t="shared" si="12"/>
        <v>12.483</v>
      </c>
      <c r="AW187" s="80"/>
      <c r="AX187" s="80">
        <f t="shared" si="13"/>
        <v>19.517</v>
      </c>
      <c r="AY187" s="28"/>
      <c r="AZ187" s="35"/>
      <c r="BA187" s="28" t="s">
        <v>497</v>
      </c>
      <c r="BB187" s="28">
        <v>13574331562</v>
      </c>
      <c r="BC187" s="82"/>
      <c r="BD187" s="41"/>
      <c r="BE187" s="60"/>
    </row>
    <row r="188" spans="1:57" s="30" customFormat="1" ht="27.75" customHeight="1">
      <c r="A188" s="56"/>
      <c r="B188" s="56"/>
      <c r="C188" s="56"/>
      <c r="D188" s="56"/>
      <c r="E188" s="56"/>
      <c r="F188" s="61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71">
        <v>180</v>
      </c>
      <c r="AK188" s="27" t="s">
        <v>461</v>
      </c>
      <c r="AL188" s="28" t="s">
        <v>513</v>
      </c>
      <c r="AM188" s="27" t="s">
        <v>514</v>
      </c>
      <c r="AN188" s="28" t="s">
        <v>515</v>
      </c>
      <c r="AO188" s="28" t="s">
        <v>516</v>
      </c>
      <c r="AP188" s="42">
        <v>1.273</v>
      </c>
      <c r="AQ188" s="72" t="s">
        <v>1038</v>
      </c>
      <c r="AR188" s="42">
        <v>1.273</v>
      </c>
      <c r="AS188" s="140">
        <v>33</v>
      </c>
      <c r="AT188" s="27">
        <v>33</v>
      </c>
      <c r="AU188" s="27"/>
      <c r="AV188" s="80">
        <f t="shared" si="12"/>
        <v>11.456999999999999</v>
      </c>
      <c r="AW188" s="80"/>
      <c r="AX188" s="80">
        <f t="shared" si="13"/>
        <v>21.543</v>
      </c>
      <c r="AY188" s="28"/>
      <c r="AZ188" s="35"/>
      <c r="BA188" s="28" t="s">
        <v>497</v>
      </c>
      <c r="BB188" s="28">
        <v>13574331562</v>
      </c>
      <c r="BC188" s="82"/>
      <c r="BD188" s="41"/>
      <c r="BE188" s="60"/>
    </row>
    <row r="189" spans="1:57" s="30" customFormat="1" ht="27.75" customHeight="1">
      <c r="A189" s="56"/>
      <c r="B189" s="56"/>
      <c r="C189" s="56"/>
      <c r="D189" s="56"/>
      <c r="E189" s="56"/>
      <c r="F189" s="61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71">
        <v>181</v>
      </c>
      <c r="AK189" s="27" t="s">
        <v>461</v>
      </c>
      <c r="AL189" s="28" t="s">
        <v>513</v>
      </c>
      <c r="AM189" s="27" t="s">
        <v>517</v>
      </c>
      <c r="AN189" s="27" t="s">
        <v>518</v>
      </c>
      <c r="AO189" s="28" t="s">
        <v>519</v>
      </c>
      <c r="AP189" s="42">
        <v>1.785</v>
      </c>
      <c r="AQ189" s="72" t="s">
        <v>1038</v>
      </c>
      <c r="AR189" s="42">
        <v>1.785</v>
      </c>
      <c r="AS189" s="140">
        <v>45</v>
      </c>
      <c r="AT189" s="27">
        <v>45</v>
      </c>
      <c r="AU189" s="27"/>
      <c r="AV189" s="80">
        <f t="shared" si="12"/>
        <v>16.064999999999998</v>
      </c>
      <c r="AW189" s="80"/>
      <c r="AX189" s="80">
        <f t="shared" si="13"/>
        <v>28.935000000000002</v>
      </c>
      <c r="AY189" s="28"/>
      <c r="AZ189" s="35"/>
      <c r="BA189" s="28" t="s">
        <v>497</v>
      </c>
      <c r="BB189" s="28">
        <v>13574331562</v>
      </c>
      <c r="BC189" s="82"/>
      <c r="BD189" s="41"/>
      <c r="BE189" s="60"/>
    </row>
    <row r="190" spans="1:57" s="30" customFormat="1" ht="27.75" customHeight="1">
      <c r="A190" s="56"/>
      <c r="B190" s="56"/>
      <c r="C190" s="56"/>
      <c r="D190" s="56"/>
      <c r="E190" s="56"/>
      <c r="F190" s="61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71">
        <v>182</v>
      </c>
      <c r="AK190" s="27" t="s">
        <v>461</v>
      </c>
      <c r="AL190" s="28" t="s">
        <v>513</v>
      </c>
      <c r="AM190" s="27" t="s">
        <v>520</v>
      </c>
      <c r="AN190" s="28" t="s">
        <v>521</v>
      </c>
      <c r="AO190" s="28" t="s">
        <v>522</v>
      </c>
      <c r="AP190" s="42">
        <v>1.937</v>
      </c>
      <c r="AQ190" s="72" t="s">
        <v>1038</v>
      </c>
      <c r="AR190" s="42">
        <v>1.937</v>
      </c>
      <c r="AS190" s="140">
        <v>49</v>
      </c>
      <c r="AT190" s="27">
        <v>49</v>
      </c>
      <c r="AU190" s="27"/>
      <c r="AV190" s="80">
        <f t="shared" si="12"/>
        <v>17.433</v>
      </c>
      <c r="AW190" s="80"/>
      <c r="AX190" s="80">
        <f t="shared" si="13"/>
        <v>31.567</v>
      </c>
      <c r="AY190" s="28"/>
      <c r="AZ190" s="35"/>
      <c r="BA190" s="28" t="s">
        <v>497</v>
      </c>
      <c r="BB190" s="28">
        <v>13574331562</v>
      </c>
      <c r="BC190" s="82"/>
      <c r="BD190" s="41"/>
      <c r="BE190" s="60"/>
    </row>
    <row r="191" spans="1:57" s="30" customFormat="1" ht="27.75" customHeight="1">
      <c r="A191" s="56"/>
      <c r="B191" s="56"/>
      <c r="C191" s="56"/>
      <c r="D191" s="56"/>
      <c r="E191" s="56"/>
      <c r="F191" s="61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71">
        <v>183</v>
      </c>
      <c r="AK191" s="27" t="s">
        <v>461</v>
      </c>
      <c r="AL191" s="28" t="s">
        <v>513</v>
      </c>
      <c r="AM191" s="27" t="s">
        <v>523</v>
      </c>
      <c r="AN191" s="28" t="s">
        <v>524</v>
      </c>
      <c r="AO191" s="28" t="s">
        <v>525</v>
      </c>
      <c r="AP191" s="42">
        <v>1.993</v>
      </c>
      <c r="AQ191" s="72" t="s">
        <v>1038</v>
      </c>
      <c r="AR191" s="42">
        <v>1.993</v>
      </c>
      <c r="AS191" s="140">
        <v>51</v>
      </c>
      <c r="AT191" s="27">
        <v>51</v>
      </c>
      <c r="AU191" s="27"/>
      <c r="AV191" s="80">
        <f t="shared" si="12"/>
        <v>17.937</v>
      </c>
      <c r="AW191" s="80"/>
      <c r="AX191" s="80">
        <f t="shared" si="13"/>
        <v>33.063</v>
      </c>
      <c r="AY191" s="28"/>
      <c r="AZ191" s="35"/>
      <c r="BA191" s="28" t="s">
        <v>497</v>
      </c>
      <c r="BB191" s="28">
        <v>13574331562</v>
      </c>
      <c r="BC191" s="82"/>
      <c r="BD191" s="41"/>
      <c r="BE191" s="60"/>
    </row>
    <row r="192" spans="1:57" s="30" customFormat="1" ht="27.75" customHeight="1">
      <c r="A192" s="56"/>
      <c r="B192" s="56"/>
      <c r="C192" s="56"/>
      <c r="D192" s="56"/>
      <c r="E192" s="56"/>
      <c r="F192" s="61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71">
        <v>184</v>
      </c>
      <c r="AK192" s="27" t="s">
        <v>461</v>
      </c>
      <c r="AL192" s="28" t="s">
        <v>513</v>
      </c>
      <c r="AM192" s="27" t="s">
        <v>526</v>
      </c>
      <c r="AN192" s="28" t="s">
        <v>527</v>
      </c>
      <c r="AO192" s="28" t="s">
        <v>528</v>
      </c>
      <c r="AP192" s="42">
        <v>1.673</v>
      </c>
      <c r="AQ192" s="72" t="s">
        <v>1038</v>
      </c>
      <c r="AR192" s="42">
        <v>1.673</v>
      </c>
      <c r="AS192" s="140">
        <v>42</v>
      </c>
      <c r="AT192" s="27">
        <v>42</v>
      </c>
      <c r="AU192" s="27"/>
      <c r="AV192" s="80">
        <f t="shared" si="12"/>
        <v>15.057</v>
      </c>
      <c r="AW192" s="80"/>
      <c r="AX192" s="80">
        <f t="shared" si="13"/>
        <v>26.942999999999998</v>
      </c>
      <c r="AY192" s="28"/>
      <c r="AZ192" s="35"/>
      <c r="BA192" s="28" t="s">
        <v>497</v>
      </c>
      <c r="BB192" s="28">
        <v>13574331562</v>
      </c>
      <c r="BC192" s="82"/>
      <c r="BD192" s="41"/>
      <c r="BE192" s="60"/>
    </row>
    <row r="193" spans="1:57" s="30" customFormat="1" ht="27.75" customHeight="1">
      <c r="A193" s="56"/>
      <c r="B193" s="56"/>
      <c r="C193" s="56"/>
      <c r="D193" s="56"/>
      <c r="E193" s="56"/>
      <c r="F193" s="61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71">
        <v>185</v>
      </c>
      <c r="AK193" s="27" t="s">
        <v>461</v>
      </c>
      <c r="AL193" s="28" t="s">
        <v>474</v>
      </c>
      <c r="AM193" s="27" t="s">
        <v>529</v>
      </c>
      <c r="AN193" s="28" t="s">
        <v>530</v>
      </c>
      <c r="AO193" s="28" t="s">
        <v>531</v>
      </c>
      <c r="AP193" s="42">
        <v>1.601</v>
      </c>
      <c r="AQ193" s="72" t="s">
        <v>1038</v>
      </c>
      <c r="AR193" s="42">
        <v>1.601</v>
      </c>
      <c r="AS193" s="140">
        <v>42</v>
      </c>
      <c r="AT193" s="27">
        <v>42</v>
      </c>
      <c r="AU193" s="27"/>
      <c r="AV193" s="80">
        <f t="shared" si="12"/>
        <v>14.408999999999999</v>
      </c>
      <c r="AW193" s="80"/>
      <c r="AX193" s="80">
        <f t="shared" si="13"/>
        <v>27.591</v>
      </c>
      <c r="AY193" s="28"/>
      <c r="AZ193" s="35"/>
      <c r="BA193" s="28" t="s">
        <v>497</v>
      </c>
      <c r="BB193" s="28">
        <v>13574331562</v>
      </c>
      <c r="BC193" s="82"/>
      <c r="BD193" s="41"/>
      <c r="BE193" s="60"/>
    </row>
    <row r="194" spans="1:57" s="30" customFormat="1" ht="27.75" customHeight="1">
      <c r="A194" s="56"/>
      <c r="B194" s="56"/>
      <c r="C194" s="56"/>
      <c r="D194" s="56"/>
      <c r="E194" s="56"/>
      <c r="F194" s="61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71">
        <v>186</v>
      </c>
      <c r="AK194" s="27" t="s">
        <v>461</v>
      </c>
      <c r="AL194" s="28" t="s">
        <v>474</v>
      </c>
      <c r="AM194" s="27" t="s">
        <v>532</v>
      </c>
      <c r="AN194" s="28" t="s">
        <v>533</v>
      </c>
      <c r="AO194" s="28" t="s">
        <v>534</v>
      </c>
      <c r="AP194" s="42">
        <v>2.363</v>
      </c>
      <c r="AQ194" s="72" t="s">
        <v>1038</v>
      </c>
      <c r="AR194" s="42">
        <v>2.363</v>
      </c>
      <c r="AS194" s="140">
        <v>62</v>
      </c>
      <c r="AT194" s="27">
        <v>62</v>
      </c>
      <c r="AU194" s="27"/>
      <c r="AV194" s="80">
        <f t="shared" si="12"/>
        <v>21.267</v>
      </c>
      <c r="AW194" s="80"/>
      <c r="AX194" s="80">
        <f t="shared" si="13"/>
        <v>40.733000000000004</v>
      </c>
      <c r="AY194" s="28"/>
      <c r="AZ194" s="35"/>
      <c r="BA194" s="28" t="s">
        <v>497</v>
      </c>
      <c r="BB194" s="28">
        <v>13574331562</v>
      </c>
      <c r="BC194" s="82"/>
      <c r="BD194" s="41"/>
      <c r="BE194" s="60"/>
    </row>
    <row r="195" spans="1:57" s="30" customFormat="1" ht="27.75" customHeight="1">
      <c r="A195" s="56"/>
      <c r="B195" s="56"/>
      <c r="C195" s="56"/>
      <c r="D195" s="56"/>
      <c r="E195" s="56"/>
      <c r="F195" s="61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71">
        <v>187</v>
      </c>
      <c r="AK195" s="27" t="s">
        <v>461</v>
      </c>
      <c r="AL195" s="28" t="s">
        <v>535</v>
      </c>
      <c r="AM195" s="27" t="s">
        <v>536</v>
      </c>
      <c r="AN195" s="28" t="s">
        <v>537</v>
      </c>
      <c r="AO195" s="28" t="s">
        <v>538</v>
      </c>
      <c r="AP195" s="42">
        <v>0.703</v>
      </c>
      <c r="AQ195" s="72" t="s">
        <v>1038</v>
      </c>
      <c r="AR195" s="42">
        <v>0.703</v>
      </c>
      <c r="AS195" s="140">
        <v>18</v>
      </c>
      <c r="AT195" s="27">
        <v>18</v>
      </c>
      <c r="AU195" s="27"/>
      <c r="AV195" s="80">
        <f t="shared" si="12"/>
        <v>6.327</v>
      </c>
      <c r="AW195" s="80"/>
      <c r="AX195" s="80">
        <f t="shared" si="13"/>
        <v>11.673</v>
      </c>
      <c r="AY195" s="28"/>
      <c r="AZ195" s="35"/>
      <c r="BA195" s="28" t="s">
        <v>497</v>
      </c>
      <c r="BB195" s="28">
        <v>13574331562</v>
      </c>
      <c r="BC195" s="82"/>
      <c r="BD195" s="41"/>
      <c r="BE195" s="60"/>
    </row>
    <row r="196" spans="1:57" s="30" customFormat="1" ht="27.75" customHeight="1">
      <c r="A196" s="56"/>
      <c r="B196" s="56"/>
      <c r="C196" s="56"/>
      <c r="D196" s="56"/>
      <c r="E196" s="56"/>
      <c r="F196" s="61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71">
        <v>188</v>
      </c>
      <c r="AK196" s="27" t="s">
        <v>461</v>
      </c>
      <c r="AL196" s="28" t="s">
        <v>539</v>
      </c>
      <c r="AM196" s="27" t="s">
        <v>540</v>
      </c>
      <c r="AN196" s="28" t="s">
        <v>541</v>
      </c>
      <c r="AO196" s="28" t="s">
        <v>542</v>
      </c>
      <c r="AP196" s="42">
        <v>1.4</v>
      </c>
      <c r="AQ196" s="72" t="s">
        <v>1038</v>
      </c>
      <c r="AR196" s="42">
        <v>1.4</v>
      </c>
      <c r="AS196" s="140">
        <v>37</v>
      </c>
      <c r="AT196" s="27">
        <v>37</v>
      </c>
      <c r="AU196" s="27"/>
      <c r="AV196" s="80">
        <f t="shared" si="12"/>
        <v>12.6</v>
      </c>
      <c r="AW196" s="80"/>
      <c r="AX196" s="80">
        <f t="shared" si="13"/>
        <v>24.4</v>
      </c>
      <c r="AY196" s="28"/>
      <c r="AZ196" s="35"/>
      <c r="BA196" s="28" t="s">
        <v>497</v>
      </c>
      <c r="BB196" s="28">
        <v>13574331562</v>
      </c>
      <c r="BC196" s="82"/>
      <c r="BD196" s="41"/>
      <c r="BE196" s="60"/>
    </row>
    <row r="197" spans="1:57" s="30" customFormat="1" ht="27.75" customHeight="1">
      <c r="A197" s="56"/>
      <c r="B197" s="56"/>
      <c r="C197" s="56"/>
      <c r="D197" s="56"/>
      <c r="E197" s="56"/>
      <c r="F197" s="61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71">
        <v>189</v>
      </c>
      <c r="AK197" s="27" t="s">
        <v>461</v>
      </c>
      <c r="AL197" s="28" t="s">
        <v>513</v>
      </c>
      <c r="AM197" s="27" t="s">
        <v>526</v>
      </c>
      <c r="AN197" s="28" t="s">
        <v>527</v>
      </c>
      <c r="AO197" s="28" t="s">
        <v>543</v>
      </c>
      <c r="AP197" s="42">
        <v>0.923</v>
      </c>
      <c r="AQ197" s="72" t="s">
        <v>1038</v>
      </c>
      <c r="AR197" s="42">
        <v>0.923</v>
      </c>
      <c r="AS197" s="140">
        <v>23</v>
      </c>
      <c r="AT197" s="27">
        <v>23</v>
      </c>
      <c r="AU197" s="27"/>
      <c r="AV197" s="80">
        <f t="shared" si="12"/>
        <v>8.307</v>
      </c>
      <c r="AW197" s="80"/>
      <c r="AX197" s="80">
        <f t="shared" si="13"/>
        <v>14.693</v>
      </c>
      <c r="AY197" s="28"/>
      <c r="AZ197" s="35"/>
      <c r="BA197" s="28" t="s">
        <v>497</v>
      </c>
      <c r="BB197" s="28">
        <v>13574331562</v>
      </c>
      <c r="BC197" s="82"/>
      <c r="BD197" s="41"/>
      <c r="BE197" s="60"/>
    </row>
    <row r="198" spans="1:57" s="30" customFormat="1" ht="27.75" customHeight="1">
      <c r="A198" s="56"/>
      <c r="B198" s="56"/>
      <c r="C198" s="56"/>
      <c r="D198" s="56"/>
      <c r="E198" s="56"/>
      <c r="F198" s="61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71">
        <v>190</v>
      </c>
      <c r="AK198" s="27" t="s">
        <v>461</v>
      </c>
      <c r="AL198" s="28" t="s">
        <v>544</v>
      </c>
      <c r="AM198" s="27" t="s">
        <v>545</v>
      </c>
      <c r="AN198" s="28" t="s">
        <v>546</v>
      </c>
      <c r="AO198" s="28" t="s">
        <v>547</v>
      </c>
      <c r="AP198" s="42">
        <v>1.268</v>
      </c>
      <c r="AQ198" s="72" t="s">
        <v>1038</v>
      </c>
      <c r="AR198" s="42">
        <v>1.268</v>
      </c>
      <c r="AS198" s="140">
        <v>32</v>
      </c>
      <c r="AT198" s="27">
        <v>32</v>
      </c>
      <c r="AU198" s="27"/>
      <c r="AV198" s="80">
        <f t="shared" si="12"/>
        <v>11.412</v>
      </c>
      <c r="AW198" s="80"/>
      <c r="AX198" s="80">
        <f t="shared" si="13"/>
        <v>20.588</v>
      </c>
      <c r="AY198" s="28"/>
      <c r="AZ198" s="35"/>
      <c r="BA198" s="28" t="s">
        <v>497</v>
      </c>
      <c r="BB198" s="28">
        <v>13574331562</v>
      </c>
      <c r="BC198" s="82"/>
      <c r="BD198" s="41"/>
      <c r="BE198" s="60"/>
    </row>
    <row r="199" spans="1:57" s="30" customFormat="1" ht="27.75" customHeight="1">
      <c r="A199" s="56"/>
      <c r="B199" s="56"/>
      <c r="C199" s="56"/>
      <c r="D199" s="56"/>
      <c r="E199" s="56"/>
      <c r="F199" s="61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71">
        <v>191</v>
      </c>
      <c r="AK199" s="27" t="s">
        <v>461</v>
      </c>
      <c r="AL199" s="28" t="s">
        <v>539</v>
      </c>
      <c r="AM199" s="27" t="s">
        <v>548</v>
      </c>
      <c r="AN199" s="28" t="s">
        <v>549</v>
      </c>
      <c r="AO199" s="28" t="s">
        <v>550</v>
      </c>
      <c r="AP199" s="42">
        <v>1.2</v>
      </c>
      <c r="AQ199" s="72" t="s">
        <v>1038</v>
      </c>
      <c r="AR199" s="42">
        <v>1.2</v>
      </c>
      <c r="AS199" s="140">
        <v>33</v>
      </c>
      <c r="AT199" s="27">
        <v>33</v>
      </c>
      <c r="AU199" s="27"/>
      <c r="AV199" s="80">
        <f t="shared" si="12"/>
        <v>10.799999999999999</v>
      </c>
      <c r="AW199" s="80"/>
      <c r="AX199" s="80">
        <f t="shared" si="13"/>
        <v>22.200000000000003</v>
      </c>
      <c r="AY199" s="28"/>
      <c r="AZ199" s="35"/>
      <c r="BA199" s="28" t="s">
        <v>497</v>
      </c>
      <c r="BB199" s="28">
        <v>13574331562</v>
      </c>
      <c r="BC199" s="82"/>
      <c r="BD199" s="41"/>
      <c r="BE199" s="60"/>
    </row>
    <row r="200" spans="1:57" s="30" customFormat="1" ht="27.75" customHeight="1">
      <c r="A200" s="56"/>
      <c r="B200" s="56"/>
      <c r="C200" s="56"/>
      <c r="D200" s="56"/>
      <c r="E200" s="56"/>
      <c r="F200" s="61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71">
        <v>192</v>
      </c>
      <c r="AK200" s="27" t="s">
        <v>461</v>
      </c>
      <c r="AL200" s="28" t="s">
        <v>493</v>
      </c>
      <c r="AM200" s="27" t="s">
        <v>551</v>
      </c>
      <c r="AN200" s="28" t="s">
        <v>552</v>
      </c>
      <c r="AO200" s="28" t="s">
        <v>553</v>
      </c>
      <c r="AP200" s="42">
        <v>1.314</v>
      </c>
      <c r="AQ200" s="72" t="s">
        <v>1038</v>
      </c>
      <c r="AR200" s="42">
        <v>1.314</v>
      </c>
      <c r="AS200" s="140">
        <v>33</v>
      </c>
      <c r="AT200" s="27">
        <v>33</v>
      </c>
      <c r="AU200" s="27"/>
      <c r="AV200" s="80">
        <f t="shared" si="12"/>
        <v>11.826</v>
      </c>
      <c r="AW200" s="80"/>
      <c r="AX200" s="80">
        <f t="shared" si="13"/>
        <v>21.174</v>
      </c>
      <c r="AY200" s="28"/>
      <c r="AZ200" s="35"/>
      <c r="BA200" s="28" t="s">
        <v>497</v>
      </c>
      <c r="BB200" s="28">
        <v>13574331562</v>
      </c>
      <c r="BC200" s="82"/>
      <c r="BD200" s="41"/>
      <c r="BE200" s="60"/>
    </row>
    <row r="201" spans="1:57" s="30" customFormat="1" ht="27.75" customHeight="1">
      <c r="A201" s="56"/>
      <c r="B201" s="56"/>
      <c r="C201" s="56"/>
      <c r="D201" s="56"/>
      <c r="E201" s="56"/>
      <c r="F201" s="61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71">
        <v>193</v>
      </c>
      <c r="AK201" s="27" t="s">
        <v>461</v>
      </c>
      <c r="AL201" s="28" t="s">
        <v>493</v>
      </c>
      <c r="AM201" s="27" t="s">
        <v>214</v>
      </c>
      <c r="AN201" s="28" t="s">
        <v>554</v>
      </c>
      <c r="AO201" s="28" t="s">
        <v>555</v>
      </c>
      <c r="AP201" s="42">
        <v>3</v>
      </c>
      <c r="AQ201" s="72" t="s">
        <v>1038</v>
      </c>
      <c r="AR201" s="42">
        <v>3</v>
      </c>
      <c r="AS201" s="140">
        <v>89</v>
      </c>
      <c r="AT201" s="27">
        <v>89</v>
      </c>
      <c r="AU201" s="27"/>
      <c r="AV201" s="80">
        <f t="shared" si="12"/>
        <v>27</v>
      </c>
      <c r="AW201" s="80"/>
      <c r="AX201" s="80">
        <f t="shared" si="13"/>
        <v>62</v>
      </c>
      <c r="AY201" s="28"/>
      <c r="AZ201" s="35"/>
      <c r="BA201" s="28" t="s">
        <v>497</v>
      </c>
      <c r="BB201" s="28">
        <v>13574331562</v>
      </c>
      <c r="BC201" s="82"/>
      <c r="BD201" s="41"/>
      <c r="BE201" s="60"/>
    </row>
    <row r="202" spans="1:57" s="30" customFormat="1" ht="27.75" customHeight="1">
      <c r="A202" s="56"/>
      <c r="B202" s="56"/>
      <c r="C202" s="56"/>
      <c r="D202" s="56"/>
      <c r="E202" s="56"/>
      <c r="F202" s="61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71">
        <v>194</v>
      </c>
      <c r="AK202" s="27" t="s">
        <v>461</v>
      </c>
      <c r="AL202" s="28" t="s">
        <v>489</v>
      </c>
      <c r="AM202" s="27" t="s">
        <v>556</v>
      </c>
      <c r="AN202" s="28" t="s">
        <v>557</v>
      </c>
      <c r="AO202" s="28" t="s">
        <v>558</v>
      </c>
      <c r="AP202" s="42">
        <v>0.85</v>
      </c>
      <c r="AQ202" s="72" t="s">
        <v>1038</v>
      </c>
      <c r="AR202" s="42">
        <v>0.85</v>
      </c>
      <c r="AS202" s="140">
        <v>24</v>
      </c>
      <c r="AT202" s="27">
        <v>24</v>
      </c>
      <c r="AU202" s="27"/>
      <c r="AV202" s="80">
        <f t="shared" si="12"/>
        <v>7.6499999999999995</v>
      </c>
      <c r="AW202" s="80"/>
      <c r="AX202" s="80">
        <f t="shared" si="13"/>
        <v>16.35</v>
      </c>
      <c r="AY202" s="28"/>
      <c r="AZ202" s="35"/>
      <c r="BA202" s="28" t="s">
        <v>497</v>
      </c>
      <c r="BB202" s="28">
        <v>13574331562</v>
      </c>
      <c r="BC202" s="82"/>
      <c r="BD202" s="41"/>
      <c r="BE202" s="60"/>
    </row>
    <row r="203" spans="1:57" s="30" customFormat="1" ht="27.75" customHeight="1">
      <c r="A203" s="56"/>
      <c r="B203" s="56"/>
      <c r="C203" s="56"/>
      <c r="D203" s="56"/>
      <c r="E203" s="56"/>
      <c r="F203" s="61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71">
        <v>195</v>
      </c>
      <c r="AK203" s="27" t="s">
        <v>461</v>
      </c>
      <c r="AL203" s="28" t="s">
        <v>466</v>
      </c>
      <c r="AM203" s="27" t="s">
        <v>559</v>
      </c>
      <c r="AN203" s="28" t="s">
        <v>560</v>
      </c>
      <c r="AO203" s="28" t="s">
        <v>561</v>
      </c>
      <c r="AP203" s="42">
        <v>1.6</v>
      </c>
      <c r="AQ203" s="72" t="s">
        <v>1038</v>
      </c>
      <c r="AR203" s="42">
        <v>1.6</v>
      </c>
      <c r="AS203" s="140">
        <v>41</v>
      </c>
      <c r="AT203" s="27">
        <v>41</v>
      </c>
      <c r="AU203" s="27"/>
      <c r="AV203" s="80">
        <f t="shared" si="12"/>
        <v>14.4</v>
      </c>
      <c r="AW203" s="80"/>
      <c r="AX203" s="80">
        <f t="shared" si="13"/>
        <v>26.6</v>
      </c>
      <c r="AY203" s="28"/>
      <c r="AZ203" s="35"/>
      <c r="BA203" s="28" t="s">
        <v>497</v>
      </c>
      <c r="BB203" s="28">
        <v>13574331562</v>
      </c>
      <c r="BC203" s="82"/>
      <c r="BD203" s="41"/>
      <c r="BE203" s="60"/>
    </row>
    <row r="204" spans="1:57" s="30" customFormat="1" ht="27.75" customHeight="1">
      <c r="A204" s="56"/>
      <c r="B204" s="56"/>
      <c r="C204" s="56"/>
      <c r="D204" s="56"/>
      <c r="E204" s="56"/>
      <c r="F204" s="61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71">
        <v>196</v>
      </c>
      <c r="AK204" s="27" t="s">
        <v>461</v>
      </c>
      <c r="AL204" s="28" t="s">
        <v>466</v>
      </c>
      <c r="AM204" s="27" t="s">
        <v>562</v>
      </c>
      <c r="AN204" s="28" t="s">
        <v>563</v>
      </c>
      <c r="AO204" s="28" t="s">
        <v>564</v>
      </c>
      <c r="AP204" s="42">
        <v>1.4</v>
      </c>
      <c r="AQ204" s="72" t="s">
        <v>1038</v>
      </c>
      <c r="AR204" s="42">
        <v>1.4</v>
      </c>
      <c r="AS204" s="140">
        <v>38</v>
      </c>
      <c r="AT204" s="27">
        <v>38</v>
      </c>
      <c r="AU204" s="27"/>
      <c r="AV204" s="80">
        <f t="shared" si="12"/>
        <v>12.6</v>
      </c>
      <c r="AW204" s="80"/>
      <c r="AX204" s="80">
        <f t="shared" si="13"/>
        <v>25.4</v>
      </c>
      <c r="AY204" s="28"/>
      <c r="AZ204" s="35"/>
      <c r="BA204" s="28" t="s">
        <v>497</v>
      </c>
      <c r="BB204" s="28">
        <v>13574331562</v>
      </c>
      <c r="BC204" s="82"/>
      <c r="BD204" s="41"/>
      <c r="BE204" s="60"/>
    </row>
    <row r="205" spans="1:57" s="30" customFormat="1" ht="27.75" customHeight="1">
      <c r="A205" s="56"/>
      <c r="B205" s="56"/>
      <c r="C205" s="56"/>
      <c r="D205" s="56"/>
      <c r="E205" s="56"/>
      <c r="F205" s="61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71">
        <v>197</v>
      </c>
      <c r="AK205" s="27" t="s">
        <v>461</v>
      </c>
      <c r="AL205" s="28" t="s">
        <v>466</v>
      </c>
      <c r="AM205" s="27" t="s">
        <v>565</v>
      </c>
      <c r="AN205" s="28" t="s">
        <v>566</v>
      </c>
      <c r="AO205" s="28" t="s">
        <v>567</v>
      </c>
      <c r="AP205" s="42">
        <v>0.55</v>
      </c>
      <c r="AQ205" s="72" t="s">
        <v>1038</v>
      </c>
      <c r="AR205" s="42">
        <v>0.55</v>
      </c>
      <c r="AS205" s="140">
        <v>14</v>
      </c>
      <c r="AT205" s="27">
        <v>14</v>
      </c>
      <c r="AU205" s="27"/>
      <c r="AV205" s="80">
        <f t="shared" si="12"/>
        <v>4.95</v>
      </c>
      <c r="AW205" s="80"/>
      <c r="AX205" s="80">
        <f t="shared" si="13"/>
        <v>9.05</v>
      </c>
      <c r="AY205" s="28"/>
      <c r="AZ205" s="35"/>
      <c r="BA205" s="28" t="s">
        <v>497</v>
      </c>
      <c r="BB205" s="28">
        <v>13574331562</v>
      </c>
      <c r="BC205" s="82"/>
      <c r="BD205" s="41"/>
      <c r="BE205" s="60"/>
    </row>
    <row r="206" spans="1:57" s="30" customFormat="1" ht="27.75" customHeight="1">
      <c r="A206" s="56"/>
      <c r="B206" s="56"/>
      <c r="C206" s="56"/>
      <c r="D206" s="56"/>
      <c r="E206" s="56"/>
      <c r="F206" s="61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71">
        <v>198</v>
      </c>
      <c r="AK206" s="27" t="s">
        <v>461</v>
      </c>
      <c r="AL206" s="28" t="s">
        <v>466</v>
      </c>
      <c r="AM206" s="27" t="s">
        <v>568</v>
      </c>
      <c r="AN206" s="28" t="s">
        <v>569</v>
      </c>
      <c r="AO206" s="28" t="s">
        <v>570</v>
      </c>
      <c r="AP206" s="42">
        <v>1.2</v>
      </c>
      <c r="AQ206" s="72" t="s">
        <v>1038</v>
      </c>
      <c r="AR206" s="42">
        <v>1.2</v>
      </c>
      <c r="AS206" s="140">
        <v>30</v>
      </c>
      <c r="AT206" s="27">
        <v>30</v>
      </c>
      <c r="AU206" s="27"/>
      <c r="AV206" s="80">
        <f t="shared" si="12"/>
        <v>10.799999999999999</v>
      </c>
      <c r="AW206" s="80"/>
      <c r="AX206" s="80">
        <f t="shared" si="13"/>
        <v>19.200000000000003</v>
      </c>
      <c r="AY206" s="28"/>
      <c r="AZ206" s="35"/>
      <c r="BA206" s="28" t="s">
        <v>497</v>
      </c>
      <c r="BB206" s="28">
        <v>13574331562</v>
      </c>
      <c r="BC206" s="82"/>
      <c r="BD206" s="41"/>
      <c r="BE206" s="60"/>
    </row>
    <row r="207" spans="1:57" s="30" customFormat="1" ht="27.75" customHeight="1">
      <c r="A207" s="56"/>
      <c r="B207" s="56"/>
      <c r="C207" s="56"/>
      <c r="D207" s="56"/>
      <c r="E207" s="56"/>
      <c r="F207" s="61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71">
        <v>199</v>
      </c>
      <c r="AK207" s="27" t="s">
        <v>461</v>
      </c>
      <c r="AL207" s="28" t="s">
        <v>539</v>
      </c>
      <c r="AM207" s="27" t="s">
        <v>571</v>
      </c>
      <c r="AN207" s="28" t="s">
        <v>572</v>
      </c>
      <c r="AO207" s="28" t="s">
        <v>573</v>
      </c>
      <c r="AP207" s="42">
        <v>1.02</v>
      </c>
      <c r="AQ207" s="72" t="s">
        <v>1038</v>
      </c>
      <c r="AR207" s="42">
        <v>1.02</v>
      </c>
      <c r="AS207" s="140">
        <v>28</v>
      </c>
      <c r="AT207" s="27">
        <v>28</v>
      </c>
      <c r="AU207" s="27"/>
      <c r="AV207" s="80">
        <f t="shared" si="12"/>
        <v>9.18</v>
      </c>
      <c r="AW207" s="80"/>
      <c r="AX207" s="80">
        <f t="shared" si="13"/>
        <v>18.82</v>
      </c>
      <c r="AY207" s="28"/>
      <c r="AZ207" s="35"/>
      <c r="BA207" s="28" t="s">
        <v>497</v>
      </c>
      <c r="BB207" s="28">
        <v>13574331562</v>
      </c>
      <c r="BC207" s="82"/>
      <c r="BD207" s="41"/>
      <c r="BE207" s="60"/>
    </row>
    <row r="208" spans="1:57" s="30" customFormat="1" ht="27.75" customHeight="1">
      <c r="A208" s="56"/>
      <c r="B208" s="56"/>
      <c r="C208" s="56"/>
      <c r="D208" s="56"/>
      <c r="E208" s="56"/>
      <c r="F208" s="61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71">
        <v>200</v>
      </c>
      <c r="AK208" s="27" t="s">
        <v>461</v>
      </c>
      <c r="AL208" s="28" t="s">
        <v>574</v>
      </c>
      <c r="AM208" s="27" t="s">
        <v>575</v>
      </c>
      <c r="AN208" s="28" t="s">
        <v>576</v>
      </c>
      <c r="AO208" s="28" t="s">
        <v>577</v>
      </c>
      <c r="AP208" s="42">
        <v>1.1</v>
      </c>
      <c r="AQ208" s="72" t="s">
        <v>1038</v>
      </c>
      <c r="AR208" s="42">
        <v>1.1</v>
      </c>
      <c r="AS208" s="140">
        <v>29</v>
      </c>
      <c r="AT208" s="27">
        <v>29</v>
      </c>
      <c r="AU208" s="27"/>
      <c r="AV208" s="80">
        <f t="shared" si="12"/>
        <v>9.9</v>
      </c>
      <c r="AW208" s="80"/>
      <c r="AX208" s="80">
        <f t="shared" si="13"/>
        <v>19.1</v>
      </c>
      <c r="AY208" s="28"/>
      <c r="AZ208" s="35"/>
      <c r="BA208" s="28" t="s">
        <v>497</v>
      </c>
      <c r="BB208" s="28">
        <v>13574331562</v>
      </c>
      <c r="BC208" s="82"/>
      <c r="BD208" s="41"/>
      <c r="BE208" s="60"/>
    </row>
    <row r="209" spans="1:57" s="30" customFormat="1" ht="27.75" customHeight="1">
      <c r="A209" s="56"/>
      <c r="B209" s="56"/>
      <c r="C209" s="56"/>
      <c r="D209" s="56"/>
      <c r="E209" s="56"/>
      <c r="F209" s="61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71">
        <v>201</v>
      </c>
      <c r="AK209" s="27" t="s">
        <v>461</v>
      </c>
      <c r="AL209" s="28" t="s">
        <v>474</v>
      </c>
      <c r="AM209" s="27" t="s">
        <v>578</v>
      </c>
      <c r="AN209" s="28" t="s">
        <v>579</v>
      </c>
      <c r="AO209" s="28" t="s">
        <v>580</v>
      </c>
      <c r="AP209" s="42">
        <v>1.116</v>
      </c>
      <c r="AQ209" s="72" t="s">
        <v>1038</v>
      </c>
      <c r="AR209" s="42">
        <v>1.116</v>
      </c>
      <c r="AS209" s="140">
        <v>28</v>
      </c>
      <c r="AT209" s="27">
        <v>28</v>
      </c>
      <c r="AU209" s="27"/>
      <c r="AV209" s="80">
        <f t="shared" si="12"/>
        <v>10.044</v>
      </c>
      <c r="AW209" s="80"/>
      <c r="AX209" s="80">
        <f t="shared" si="13"/>
        <v>17.956</v>
      </c>
      <c r="AY209" s="28"/>
      <c r="AZ209" s="35"/>
      <c r="BA209" s="28" t="s">
        <v>497</v>
      </c>
      <c r="BB209" s="28">
        <v>13574331562</v>
      </c>
      <c r="BC209" s="82"/>
      <c r="BD209" s="41"/>
      <c r="BE209" s="60"/>
    </row>
    <row r="210" spans="1:57" s="30" customFormat="1" ht="27.75" customHeight="1">
      <c r="A210" s="56"/>
      <c r="B210" s="56"/>
      <c r="C210" s="56"/>
      <c r="D210" s="56"/>
      <c r="E210" s="56"/>
      <c r="F210" s="61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71">
        <v>202</v>
      </c>
      <c r="AK210" s="27" t="s">
        <v>461</v>
      </c>
      <c r="AL210" s="28" t="s">
        <v>493</v>
      </c>
      <c r="AM210" s="27" t="s">
        <v>581</v>
      </c>
      <c r="AN210" s="28" t="s">
        <v>582</v>
      </c>
      <c r="AO210" s="28" t="s">
        <v>583</v>
      </c>
      <c r="AP210" s="42">
        <v>0.894</v>
      </c>
      <c r="AQ210" s="72" t="s">
        <v>1038</v>
      </c>
      <c r="AR210" s="42">
        <v>0.894</v>
      </c>
      <c r="AS210" s="140">
        <v>24</v>
      </c>
      <c r="AT210" s="27">
        <v>24</v>
      </c>
      <c r="AU210" s="27"/>
      <c r="AV210" s="80">
        <f t="shared" si="12"/>
        <v>8.046</v>
      </c>
      <c r="AW210" s="80"/>
      <c r="AX210" s="80">
        <f t="shared" si="13"/>
        <v>15.954</v>
      </c>
      <c r="AY210" s="28"/>
      <c r="AZ210" s="35"/>
      <c r="BA210" s="28" t="s">
        <v>497</v>
      </c>
      <c r="BB210" s="28">
        <v>13574331562</v>
      </c>
      <c r="BC210" s="82"/>
      <c r="BD210" s="41"/>
      <c r="BE210" s="60"/>
    </row>
    <row r="211" spans="1:57" s="30" customFormat="1" ht="27.75" customHeight="1">
      <c r="A211" s="56"/>
      <c r="B211" s="56"/>
      <c r="C211" s="56"/>
      <c r="D211" s="56"/>
      <c r="E211" s="56"/>
      <c r="F211" s="61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71">
        <v>203</v>
      </c>
      <c r="AK211" s="27" t="s">
        <v>461</v>
      </c>
      <c r="AL211" s="28" t="s">
        <v>474</v>
      </c>
      <c r="AM211" s="27" t="s">
        <v>584</v>
      </c>
      <c r="AN211" s="28" t="s">
        <v>585</v>
      </c>
      <c r="AO211" s="28" t="s">
        <v>586</v>
      </c>
      <c r="AP211" s="42">
        <v>0.76</v>
      </c>
      <c r="AQ211" s="72" t="s">
        <v>1038</v>
      </c>
      <c r="AR211" s="42">
        <v>0.76</v>
      </c>
      <c r="AS211" s="140">
        <v>19</v>
      </c>
      <c r="AT211" s="27">
        <v>19</v>
      </c>
      <c r="AU211" s="27"/>
      <c r="AV211" s="80">
        <f t="shared" si="12"/>
        <v>6.84</v>
      </c>
      <c r="AW211" s="80"/>
      <c r="AX211" s="80">
        <f t="shared" si="13"/>
        <v>12.16</v>
      </c>
      <c r="AY211" s="28"/>
      <c r="AZ211" s="35"/>
      <c r="BA211" s="28" t="s">
        <v>497</v>
      </c>
      <c r="BB211" s="28">
        <v>13574331562</v>
      </c>
      <c r="BC211" s="82"/>
      <c r="BD211" s="41"/>
      <c r="BE211" s="60"/>
    </row>
    <row r="212" spans="1:57" s="30" customFormat="1" ht="27.75" customHeight="1">
      <c r="A212" s="56"/>
      <c r="B212" s="56"/>
      <c r="C212" s="56"/>
      <c r="D212" s="56"/>
      <c r="E212" s="56"/>
      <c r="F212" s="61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71">
        <v>204</v>
      </c>
      <c r="AK212" s="27" t="s">
        <v>461</v>
      </c>
      <c r="AL212" s="28" t="s">
        <v>479</v>
      </c>
      <c r="AM212" s="27" t="s">
        <v>587</v>
      </c>
      <c r="AN212" s="28" t="s">
        <v>588</v>
      </c>
      <c r="AO212" s="28" t="s">
        <v>589</v>
      </c>
      <c r="AP212" s="42">
        <v>0.55</v>
      </c>
      <c r="AQ212" s="72" t="s">
        <v>1038</v>
      </c>
      <c r="AR212" s="42">
        <v>0.55</v>
      </c>
      <c r="AS212" s="140">
        <v>14</v>
      </c>
      <c r="AT212" s="27">
        <v>14</v>
      </c>
      <c r="AU212" s="27"/>
      <c r="AV212" s="80">
        <f t="shared" si="12"/>
        <v>4.95</v>
      </c>
      <c r="AW212" s="80"/>
      <c r="AX212" s="80">
        <f t="shared" si="13"/>
        <v>9.05</v>
      </c>
      <c r="AY212" s="28"/>
      <c r="AZ212" s="35"/>
      <c r="BA212" s="28" t="s">
        <v>497</v>
      </c>
      <c r="BB212" s="28">
        <v>13574331562</v>
      </c>
      <c r="BC212" s="82"/>
      <c r="BD212" s="41"/>
      <c r="BE212" s="60"/>
    </row>
    <row r="213" spans="1:57" s="30" customFormat="1" ht="27.75" customHeight="1">
      <c r="A213" s="56"/>
      <c r="B213" s="56"/>
      <c r="C213" s="56"/>
      <c r="D213" s="56"/>
      <c r="E213" s="56"/>
      <c r="F213" s="61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71">
        <v>205</v>
      </c>
      <c r="AK213" s="27" t="s">
        <v>461</v>
      </c>
      <c r="AL213" s="28" t="s">
        <v>479</v>
      </c>
      <c r="AM213" s="27" t="s">
        <v>587</v>
      </c>
      <c r="AN213" s="28" t="s">
        <v>590</v>
      </c>
      <c r="AO213" s="28" t="s">
        <v>591</v>
      </c>
      <c r="AP213" s="42">
        <v>1.328</v>
      </c>
      <c r="AQ213" s="72" t="s">
        <v>1038</v>
      </c>
      <c r="AR213" s="42">
        <v>1.328</v>
      </c>
      <c r="AS213" s="140">
        <v>35</v>
      </c>
      <c r="AT213" s="27">
        <v>35</v>
      </c>
      <c r="AU213" s="27"/>
      <c r="AV213" s="80">
        <f t="shared" si="12"/>
        <v>11.952</v>
      </c>
      <c r="AW213" s="80"/>
      <c r="AX213" s="80">
        <f t="shared" si="13"/>
        <v>23.048000000000002</v>
      </c>
      <c r="AY213" s="28"/>
      <c r="AZ213" s="35"/>
      <c r="BA213" s="28" t="s">
        <v>497</v>
      </c>
      <c r="BB213" s="28">
        <v>13574331562</v>
      </c>
      <c r="BC213" s="82"/>
      <c r="BD213" s="41"/>
      <c r="BE213" s="60"/>
    </row>
    <row r="214" spans="1:57" s="30" customFormat="1" ht="27.75" customHeight="1">
      <c r="A214" s="56"/>
      <c r="B214" s="56"/>
      <c r="C214" s="56"/>
      <c r="D214" s="56"/>
      <c r="E214" s="56"/>
      <c r="F214" s="61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71">
        <v>206</v>
      </c>
      <c r="AK214" s="27" t="s">
        <v>461</v>
      </c>
      <c r="AL214" s="28" t="s">
        <v>479</v>
      </c>
      <c r="AM214" s="27" t="s">
        <v>592</v>
      </c>
      <c r="AN214" s="44" t="s">
        <v>593</v>
      </c>
      <c r="AO214" s="44" t="s">
        <v>594</v>
      </c>
      <c r="AP214" s="43">
        <v>1.794</v>
      </c>
      <c r="AQ214" s="72" t="s">
        <v>1038</v>
      </c>
      <c r="AR214" s="43">
        <v>1.794</v>
      </c>
      <c r="AS214" s="140">
        <v>47</v>
      </c>
      <c r="AT214" s="27">
        <v>47</v>
      </c>
      <c r="AU214" s="27"/>
      <c r="AV214" s="80">
        <f t="shared" si="12"/>
        <v>16.146</v>
      </c>
      <c r="AW214" s="80"/>
      <c r="AX214" s="80">
        <f t="shared" si="13"/>
        <v>30.854</v>
      </c>
      <c r="AY214" s="28"/>
      <c r="AZ214" s="35"/>
      <c r="BA214" s="28" t="s">
        <v>497</v>
      </c>
      <c r="BB214" s="28">
        <v>13574331562</v>
      </c>
      <c r="BC214" s="83"/>
      <c r="BD214" s="41"/>
      <c r="BE214" s="60"/>
    </row>
    <row r="215" spans="1:57" s="30" customFormat="1" ht="27.75" customHeight="1">
      <c r="A215" s="56"/>
      <c r="B215" s="56"/>
      <c r="C215" s="56"/>
      <c r="D215" s="56"/>
      <c r="E215" s="56"/>
      <c r="F215" s="61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71">
        <v>207</v>
      </c>
      <c r="AK215" s="27" t="s">
        <v>461</v>
      </c>
      <c r="AL215" s="28" t="s">
        <v>479</v>
      </c>
      <c r="AM215" s="27" t="s">
        <v>595</v>
      </c>
      <c r="AN215" s="28" t="s">
        <v>596</v>
      </c>
      <c r="AO215" s="28" t="s">
        <v>597</v>
      </c>
      <c r="AP215" s="42">
        <v>1.465</v>
      </c>
      <c r="AQ215" s="72" t="s">
        <v>1038</v>
      </c>
      <c r="AR215" s="42">
        <v>1.465</v>
      </c>
      <c r="AS215" s="140">
        <v>48</v>
      </c>
      <c r="AT215" s="27">
        <v>48</v>
      </c>
      <c r="AU215" s="27"/>
      <c r="AV215" s="80">
        <f t="shared" si="12"/>
        <v>13.185</v>
      </c>
      <c r="AW215" s="80"/>
      <c r="AX215" s="80">
        <f t="shared" si="13"/>
        <v>34.815</v>
      </c>
      <c r="AY215" s="28"/>
      <c r="AZ215" s="35"/>
      <c r="BA215" s="28" t="s">
        <v>497</v>
      </c>
      <c r="BB215" s="28">
        <v>13574331562</v>
      </c>
      <c r="BC215" s="45"/>
      <c r="BD215" s="41"/>
      <c r="BE215" s="60"/>
    </row>
    <row r="216" spans="1:57" s="30" customFormat="1" ht="27.75" customHeight="1">
      <c r="A216" s="56"/>
      <c r="B216" s="56"/>
      <c r="C216" s="56"/>
      <c r="D216" s="56"/>
      <c r="E216" s="56"/>
      <c r="F216" s="61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71">
        <v>208</v>
      </c>
      <c r="AK216" s="27" t="s">
        <v>461</v>
      </c>
      <c r="AL216" s="28" t="s">
        <v>535</v>
      </c>
      <c r="AM216" s="27" t="s">
        <v>536</v>
      </c>
      <c r="AN216" s="28" t="s">
        <v>598</v>
      </c>
      <c r="AO216" s="28" t="s">
        <v>599</v>
      </c>
      <c r="AP216" s="42">
        <v>0.65</v>
      </c>
      <c r="AQ216" s="72" t="s">
        <v>1038</v>
      </c>
      <c r="AR216" s="42">
        <v>0.65</v>
      </c>
      <c r="AS216" s="140">
        <v>19</v>
      </c>
      <c r="AT216" s="27">
        <v>19</v>
      </c>
      <c r="AU216" s="27"/>
      <c r="AV216" s="80">
        <f t="shared" si="12"/>
        <v>5.8500000000000005</v>
      </c>
      <c r="AW216" s="80"/>
      <c r="AX216" s="80">
        <f t="shared" si="13"/>
        <v>13.149999999999999</v>
      </c>
      <c r="AY216" s="28"/>
      <c r="AZ216" s="35"/>
      <c r="BA216" s="28" t="s">
        <v>497</v>
      </c>
      <c r="BB216" s="28">
        <v>13574331562</v>
      </c>
      <c r="BC216" s="45"/>
      <c r="BE216" s="60"/>
    </row>
    <row r="217" spans="1:57" s="30" customFormat="1" ht="27.75" customHeight="1">
      <c r="A217" s="56"/>
      <c r="B217" s="56"/>
      <c r="C217" s="56"/>
      <c r="D217" s="56"/>
      <c r="E217" s="56"/>
      <c r="F217" s="61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71">
        <v>209</v>
      </c>
      <c r="AK217" s="27" t="s">
        <v>461</v>
      </c>
      <c r="AL217" s="28" t="s">
        <v>513</v>
      </c>
      <c r="AM217" s="28" t="s">
        <v>600</v>
      </c>
      <c r="AN217" s="27" t="s">
        <v>601</v>
      </c>
      <c r="AO217" s="28" t="s">
        <v>602</v>
      </c>
      <c r="AP217" s="42">
        <v>1.294</v>
      </c>
      <c r="AQ217" s="72" t="s">
        <v>1038</v>
      </c>
      <c r="AR217" s="42">
        <v>1.294</v>
      </c>
      <c r="AS217" s="140">
        <v>43</v>
      </c>
      <c r="AT217" s="27">
        <v>43</v>
      </c>
      <c r="AU217" s="27"/>
      <c r="AV217" s="80">
        <f t="shared" si="12"/>
        <v>11.646</v>
      </c>
      <c r="AW217" s="80"/>
      <c r="AX217" s="80">
        <f t="shared" si="13"/>
        <v>31.354</v>
      </c>
      <c r="AY217" s="28"/>
      <c r="AZ217" s="35"/>
      <c r="BA217" s="28" t="s">
        <v>497</v>
      </c>
      <c r="BB217" s="28">
        <v>13574331562</v>
      </c>
      <c r="BC217" s="45"/>
      <c r="BE217" s="60"/>
    </row>
    <row r="218" spans="1:57" s="30" customFormat="1" ht="27.75" customHeight="1">
      <c r="A218" s="56"/>
      <c r="B218" s="56"/>
      <c r="C218" s="56"/>
      <c r="D218" s="56"/>
      <c r="E218" s="56"/>
      <c r="F218" s="61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71">
        <v>210</v>
      </c>
      <c r="AK218" s="27" t="s">
        <v>461</v>
      </c>
      <c r="AL218" s="28" t="s">
        <v>513</v>
      </c>
      <c r="AM218" s="27" t="s">
        <v>603</v>
      </c>
      <c r="AN218" s="28" t="s">
        <v>604</v>
      </c>
      <c r="AO218" s="28" t="s">
        <v>605</v>
      </c>
      <c r="AP218" s="42">
        <v>0.649</v>
      </c>
      <c r="AQ218" s="72" t="s">
        <v>1038</v>
      </c>
      <c r="AR218" s="42">
        <v>0.649</v>
      </c>
      <c r="AS218" s="140">
        <v>21</v>
      </c>
      <c r="AT218" s="27">
        <v>21</v>
      </c>
      <c r="AU218" s="27"/>
      <c r="AV218" s="80">
        <f t="shared" si="12"/>
        <v>5.841</v>
      </c>
      <c r="AW218" s="80"/>
      <c r="AX218" s="80">
        <f t="shared" si="13"/>
        <v>15.158999999999999</v>
      </c>
      <c r="AY218" s="28"/>
      <c r="AZ218" s="35"/>
      <c r="BA218" s="28" t="s">
        <v>497</v>
      </c>
      <c r="BB218" s="28">
        <v>13574331562</v>
      </c>
      <c r="BC218" s="45"/>
      <c r="BE218" s="60"/>
    </row>
    <row r="219" spans="1:57" s="30" customFormat="1" ht="27.75" customHeight="1">
      <c r="A219" s="56"/>
      <c r="B219" s="56"/>
      <c r="C219" s="56"/>
      <c r="D219" s="56"/>
      <c r="E219" s="56"/>
      <c r="F219" s="61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71">
        <v>211</v>
      </c>
      <c r="AK219" s="27" t="s">
        <v>461</v>
      </c>
      <c r="AL219" s="28" t="s">
        <v>539</v>
      </c>
      <c r="AM219" s="27" t="s">
        <v>606</v>
      </c>
      <c r="AN219" s="28" t="s">
        <v>607</v>
      </c>
      <c r="AO219" s="28" t="s">
        <v>608</v>
      </c>
      <c r="AP219" s="42">
        <v>1.2</v>
      </c>
      <c r="AQ219" s="72" t="s">
        <v>1038</v>
      </c>
      <c r="AR219" s="42">
        <v>1.2</v>
      </c>
      <c r="AS219" s="140">
        <v>38</v>
      </c>
      <c r="AT219" s="27">
        <v>38</v>
      </c>
      <c r="AU219" s="27"/>
      <c r="AV219" s="80">
        <f t="shared" si="12"/>
        <v>10.799999999999999</v>
      </c>
      <c r="AW219" s="80"/>
      <c r="AX219" s="80">
        <f t="shared" si="13"/>
        <v>27.200000000000003</v>
      </c>
      <c r="AY219" s="28"/>
      <c r="AZ219" s="35"/>
      <c r="BA219" s="28" t="s">
        <v>497</v>
      </c>
      <c r="BB219" s="28">
        <v>13574331562</v>
      </c>
      <c r="BC219" s="45"/>
      <c r="BE219" s="60"/>
    </row>
    <row r="220" spans="1:57" s="30" customFormat="1" ht="27.75" customHeight="1">
      <c r="A220" s="56"/>
      <c r="B220" s="56"/>
      <c r="C220" s="56"/>
      <c r="D220" s="56"/>
      <c r="E220" s="56"/>
      <c r="F220" s="61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71">
        <v>212</v>
      </c>
      <c r="AK220" s="27" t="s">
        <v>461</v>
      </c>
      <c r="AL220" s="28" t="s">
        <v>479</v>
      </c>
      <c r="AM220" s="27" t="s">
        <v>592</v>
      </c>
      <c r="AN220" s="28" t="s">
        <v>609</v>
      </c>
      <c r="AO220" s="28" t="s">
        <v>610</v>
      </c>
      <c r="AP220" s="42">
        <v>0.673</v>
      </c>
      <c r="AQ220" s="72" t="s">
        <v>1038</v>
      </c>
      <c r="AR220" s="42">
        <v>0.673</v>
      </c>
      <c r="AS220" s="140">
        <v>22</v>
      </c>
      <c r="AT220" s="27">
        <v>22</v>
      </c>
      <c r="AU220" s="27"/>
      <c r="AV220" s="80">
        <f t="shared" si="12"/>
        <v>6.057</v>
      </c>
      <c r="AW220" s="80"/>
      <c r="AX220" s="80">
        <f t="shared" si="13"/>
        <v>15.943</v>
      </c>
      <c r="AY220" s="28"/>
      <c r="AZ220" s="35"/>
      <c r="BA220" s="28" t="s">
        <v>497</v>
      </c>
      <c r="BB220" s="28">
        <v>13574331562</v>
      </c>
      <c r="BC220" s="45"/>
      <c r="BE220" s="60"/>
    </row>
    <row r="221" spans="1:57" s="30" customFormat="1" ht="27.75" customHeight="1">
      <c r="A221" s="56"/>
      <c r="B221" s="56"/>
      <c r="C221" s="56"/>
      <c r="D221" s="56"/>
      <c r="E221" s="56"/>
      <c r="F221" s="61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71">
        <v>213</v>
      </c>
      <c r="AK221" s="27" t="s">
        <v>461</v>
      </c>
      <c r="AL221" s="28" t="s">
        <v>483</v>
      </c>
      <c r="AM221" s="27" t="s">
        <v>611</v>
      </c>
      <c r="AN221" s="28" t="s">
        <v>612</v>
      </c>
      <c r="AO221" s="28" t="s">
        <v>613</v>
      </c>
      <c r="AP221" s="42">
        <v>1.75</v>
      </c>
      <c r="AQ221" s="72" t="s">
        <v>1038</v>
      </c>
      <c r="AR221" s="42">
        <v>1.75</v>
      </c>
      <c r="AS221" s="140">
        <v>58</v>
      </c>
      <c r="AT221" s="27">
        <v>58</v>
      </c>
      <c r="AU221" s="27"/>
      <c r="AV221" s="80">
        <f t="shared" si="12"/>
        <v>15.75</v>
      </c>
      <c r="AW221" s="80"/>
      <c r="AX221" s="80">
        <f t="shared" si="13"/>
        <v>42.25</v>
      </c>
      <c r="AY221" s="28"/>
      <c r="AZ221" s="35"/>
      <c r="BA221" s="28" t="s">
        <v>497</v>
      </c>
      <c r="BB221" s="28">
        <v>13574331562</v>
      </c>
      <c r="BC221" s="45"/>
      <c r="BE221" s="60"/>
    </row>
    <row r="222" spans="1:57" s="30" customFormat="1" ht="27.75" customHeight="1">
      <c r="A222" s="56"/>
      <c r="B222" s="56"/>
      <c r="C222" s="56"/>
      <c r="D222" s="56"/>
      <c r="E222" s="56"/>
      <c r="F222" s="61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71">
        <v>214</v>
      </c>
      <c r="AK222" s="27" t="s">
        <v>461</v>
      </c>
      <c r="AL222" s="28" t="s">
        <v>493</v>
      </c>
      <c r="AM222" s="27" t="s">
        <v>614</v>
      </c>
      <c r="AN222" s="28" t="s">
        <v>615</v>
      </c>
      <c r="AO222" s="28" t="s">
        <v>616</v>
      </c>
      <c r="AP222" s="42">
        <v>0.49</v>
      </c>
      <c r="AQ222" s="72" t="s">
        <v>1038</v>
      </c>
      <c r="AR222" s="42">
        <v>0.49</v>
      </c>
      <c r="AS222" s="140">
        <v>16</v>
      </c>
      <c r="AT222" s="27">
        <v>16</v>
      </c>
      <c r="AU222" s="27"/>
      <c r="AV222" s="80">
        <f t="shared" si="12"/>
        <v>4.41</v>
      </c>
      <c r="AW222" s="80"/>
      <c r="AX222" s="80">
        <f t="shared" si="13"/>
        <v>11.59</v>
      </c>
      <c r="AY222" s="28"/>
      <c r="AZ222" s="35"/>
      <c r="BA222" s="28" t="s">
        <v>497</v>
      </c>
      <c r="BB222" s="28">
        <v>13574331562</v>
      </c>
      <c r="BC222" s="45"/>
      <c r="BE222" s="60"/>
    </row>
    <row r="223" spans="1:57" s="30" customFormat="1" ht="27.75" customHeight="1">
      <c r="A223" s="56"/>
      <c r="B223" s="56"/>
      <c r="C223" s="56"/>
      <c r="D223" s="56"/>
      <c r="E223" s="56"/>
      <c r="F223" s="61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71">
        <v>215</v>
      </c>
      <c r="AK223" s="27" t="s">
        <v>461</v>
      </c>
      <c r="AL223" s="28" t="s">
        <v>617</v>
      </c>
      <c r="AM223" s="27" t="s">
        <v>618</v>
      </c>
      <c r="AN223" s="28" t="s">
        <v>619</v>
      </c>
      <c r="AO223" s="28" t="s">
        <v>620</v>
      </c>
      <c r="AP223" s="42">
        <v>0.69</v>
      </c>
      <c r="AQ223" s="72" t="s">
        <v>1038</v>
      </c>
      <c r="AR223" s="42">
        <v>0.69</v>
      </c>
      <c r="AS223" s="140">
        <v>23</v>
      </c>
      <c r="AT223" s="27">
        <v>23</v>
      </c>
      <c r="AU223" s="27"/>
      <c r="AV223" s="80">
        <f t="shared" si="12"/>
        <v>6.209999999999999</v>
      </c>
      <c r="AW223" s="80"/>
      <c r="AX223" s="80">
        <f t="shared" si="13"/>
        <v>16.79</v>
      </c>
      <c r="AY223" s="28"/>
      <c r="AZ223" s="35"/>
      <c r="BA223" s="28" t="s">
        <v>497</v>
      </c>
      <c r="BB223" s="28">
        <v>13574331562</v>
      </c>
      <c r="BC223" s="45"/>
      <c r="BE223" s="60"/>
    </row>
    <row r="224" spans="1:57" s="30" customFormat="1" ht="27.75" customHeight="1">
      <c r="A224" s="56"/>
      <c r="B224" s="56"/>
      <c r="C224" s="56"/>
      <c r="D224" s="56"/>
      <c r="E224" s="56"/>
      <c r="F224" s="61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71">
        <v>216</v>
      </c>
      <c r="AK224" s="27" t="s">
        <v>461</v>
      </c>
      <c r="AL224" s="28" t="s">
        <v>544</v>
      </c>
      <c r="AM224" s="27" t="s">
        <v>621</v>
      </c>
      <c r="AN224" s="28" t="s">
        <v>622</v>
      </c>
      <c r="AO224" s="28" t="s">
        <v>623</v>
      </c>
      <c r="AP224" s="42">
        <v>0.5</v>
      </c>
      <c r="AQ224" s="72" t="s">
        <v>1038</v>
      </c>
      <c r="AR224" s="42">
        <v>0.5</v>
      </c>
      <c r="AS224" s="140">
        <v>20</v>
      </c>
      <c r="AT224" s="27">
        <v>20</v>
      </c>
      <c r="AU224" s="27"/>
      <c r="AV224" s="80">
        <f t="shared" si="12"/>
        <v>4.5</v>
      </c>
      <c r="AW224" s="80"/>
      <c r="AX224" s="80">
        <f t="shared" si="13"/>
        <v>15.5</v>
      </c>
      <c r="AY224" s="28"/>
      <c r="AZ224" s="35"/>
      <c r="BA224" s="28" t="s">
        <v>497</v>
      </c>
      <c r="BB224" s="28">
        <v>13574331562</v>
      </c>
      <c r="BC224" s="45"/>
      <c r="BE224" s="60"/>
    </row>
    <row r="225" spans="1:57" s="30" customFormat="1" ht="27.75" customHeight="1">
      <c r="A225" s="56"/>
      <c r="B225" s="56"/>
      <c r="C225" s="56"/>
      <c r="D225" s="56"/>
      <c r="E225" s="56"/>
      <c r="F225" s="61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71">
        <v>217</v>
      </c>
      <c r="AK225" s="27" t="s">
        <v>461</v>
      </c>
      <c r="AL225" s="28" t="s">
        <v>479</v>
      </c>
      <c r="AM225" s="27" t="s">
        <v>504</v>
      </c>
      <c r="AN225" s="28" t="s">
        <v>624</v>
      </c>
      <c r="AO225" s="28" t="s">
        <v>625</v>
      </c>
      <c r="AP225" s="42">
        <v>1.584</v>
      </c>
      <c r="AQ225" s="72" t="s">
        <v>1038</v>
      </c>
      <c r="AR225" s="42">
        <v>1.584</v>
      </c>
      <c r="AS225" s="140">
        <v>52</v>
      </c>
      <c r="AT225" s="27">
        <v>52</v>
      </c>
      <c r="AU225" s="27"/>
      <c r="AV225" s="80">
        <f t="shared" si="12"/>
        <v>14.256</v>
      </c>
      <c r="AW225" s="80"/>
      <c r="AX225" s="80">
        <f t="shared" si="13"/>
        <v>37.744</v>
      </c>
      <c r="AY225" s="28"/>
      <c r="AZ225" s="35"/>
      <c r="BA225" s="28" t="s">
        <v>497</v>
      </c>
      <c r="BB225" s="28">
        <v>13574331562</v>
      </c>
      <c r="BC225" s="45"/>
      <c r="BE225" s="60"/>
    </row>
    <row r="226" spans="1:57" s="30" customFormat="1" ht="27.75" customHeight="1">
      <c r="A226" s="56"/>
      <c r="B226" s="56"/>
      <c r="C226" s="56"/>
      <c r="D226" s="56"/>
      <c r="E226" s="56"/>
      <c r="F226" s="61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71">
        <v>218</v>
      </c>
      <c r="AK226" s="27" t="s">
        <v>461</v>
      </c>
      <c r="AL226" s="28" t="s">
        <v>493</v>
      </c>
      <c r="AM226" s="27" t="s">
        <v>214</v>
      </c>
      <c r="AN226" s="28" t="s">
        <v>626</v>
      </c>
      <c r="AO226" s="28" t="s">
        <v>627</v>
      </c>
      <c r="AP226" s="42">
        <v>0.5</v>
      </c>
      <c r="AQ226" s="72" t="s">
        <v>1038</v>
      </c>
      <c r="AR226" s="42">
        <v>0.5</v>
      </c>
      <c r="AS226" s="140">
        <v>17</v>
      </c>
      <c r="AT226" s="27">
        <v>17</v>
      </c>
      <c r="AU226" s="27"/>
      <c r="AV226" s="80">
        <f t="shared" si="12"/>
        <v>4.5</v>
      </c>
      <c r="AW226" s="80"/>
      <c r="AX226" s="80">
        <f t="shared" si="13"/>
        <v>12.5</v>
      </c>
      <c r="AY226" s="28"/>
      <c r="AZ226" s="35"/>
      <c r="BA226" s="28" t="s">
        <v>497</v>
      </c>
      <c r="BB226" s="28">
        <v>13574331562</v>
      </c>
      <c r="BC226" s="45"/>
      <c r="BE226" s="60"/>
    </row>
    <row r="227" spans="1:57" s="30" customFormat="1" ht="27.75" customHeight="1">
      <c r="A227" s="56"/>
      <c r="B227" s="56"/>
      <c r="C227" s="56"/>
      <c r="D227" s="56"/>
      <c r="E227" s="56"/>
      <c r="F227" s="61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71">
        <v>219</v>
      </c>
      <c r="AK227" s="27" t="s">
        <v>461</v>
      </c>
      <c r="AL227" s="28" t="s">
        <v>474</v>
      </c>
      <c r="AM227" s="27" t="s">
        <v>578</v>
      </c>
      <c r="AN227" s="28" t="s">
        <v>628</v>
      </c>
      <c r="AO227" s="28" t="s">
        <v>629</v>
      </c>
      <c r="AP227" s="42">
        <v>1.446</v>
      </c>
      <c r="AQ227" s="72" t="s">
        <v>1038</v>
      </c>
      <c r="AR227" s="42">
        <v>1.446</v>
      </c>
      <c r="AS227" s="140">
        <v>48</v>
      </c>
      <c r="AT227" s="27">
        <v>48</v>
      </c>
      <c r="AU227" s="27"/>
      <c r="AV227" s="80">
        <f t="shared" si="12"/>
        <v>13.014</v>
      </c>
      <c r="AW227" s="80"/>
      <c r="AX227" s="80">
        <f t="shared" si="13"/>
        <v>34.986000000000004</v>
      </c>
      <c r="AY227" s="28"/>
      <c r="AZ227" s="35"/>
      <c r="BA227" s="28" t="s">
        <v>497</v>
      </c>
      <c r="BB227" s="28">
        <v>13574331562</v>
      </c>
      <c r="BC227" s="45"/>
      <c r="BE227" s="60"/>
    </row>
    <row r="228" spans="1:57" s="30" customFormat="1" ht="27.75" customHeight="1">
      <c r="A228" s="56"/>
      <c r="B228" s="56"/>
      <c r="C228" s="56"/>
      <c r="D228" s="56"/>
      <c r="E228" s="56"/>
      <c r="F228" s="61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71">
        <v>220</v>
      </c>
      <c r="AK228" s="27" t="s">
        <v>461</v>
      </c>
      <c r="AL228" s="28" t="s">
        <v>574</v>
      </c>
      <c r="AM228" s="27" t="s">
        <v>630</v>
      </c>
      <c r="AN228" s="28" t="s">
        <v>631</v>
      </c>
      <c r="AO228" s="28" t="s">
        <v>632</v>
      </c>
      <c r="AP228" s="42">
        <v>1.4</v>
      </c>
      <c r="AQ228" s="72" t="s">
        <v>1038</v>
      </c>
      <c r="AR228" s="42">
        <v>1.4</v>
      </c>
      <c r="AS228" s="140">
        <v>48</v>
      </c>
      <c r="AT228" s="27">
        <v>48</v>
      </c>
      <c r="AU228" s="27"/>
      <c r="AV228" s="80">
        <f t="shared" si="12"/>
        <v>12.6</v>
      </c>
      <c r="AW228" s="80"/>
      <c r="AX228" s="80">
        <f t="shared" si="13"/>
        <v>35.4</v>
      </c>
      <c r="AY228" s="28"/>
      <c r="AZ228" s="35"/>
      <c r="BA228" s="28" t="s">
        <v>497</v>
      </c>
      <c r="BB228" s="28">
        <v>13574331562</v>
      </c>
      <c r="BC228" s="45"/>
      <c r="BE228" s="60"/>
    </row>
    <row r="229" spans="1:57" s="30" customFormat="1" ht="27.75" customHeight="1">
      <c r="A229" s="56"/>
      <c r="B229" s="56"/>
      <c r="C229" s="56"/>
      <c r="D229" s="56"/>
      <c r="E229" s="56"/>
      <c r="F229" s="61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71">
        <v>221</v>
      </c>
      <c r="AK229" s="27" t="s">
        <v>461</v>
      </c>
      <c r="AL229" s="28" t="s">
        <v>539</v>
      </c>
      <c r="AM229" s="27" t="s">
        <v>633</v>
      </c>
      <c r="AN229" s="28" t="s">
        <v>634</v>
      </c>
      <c r="AO229" s="28" t="s">
        <v>635</v>
      </c>
      <c r="AP229" s="42">
        <v>0.908</v>
      </c>
      <c r="AQ229" s="72" t="s">
        <v>1038</v>
      </c>
      <c r="AR229" s="42">
        <v>0.908</v>
      </c>
      <c r="AS229" s="140">
        <v>30</v>
      </c>
      <c r="AT229" s="27">
        <v>30</v>
      </c>
      <c r="AU229" s="27"/>
      <c r="AV229" s="80">
        <f t="shared" si="12"/>
        <v>8.172</v>
      </c>
      <c r="AW229" s="80"/>
      <c r="AX229" s="80">
        <f t="shared" si="13"/>
        <v>21.828</v>
      </c>
      <c r="AY229" s="28"/>
      <c r="AZ229" s="35"/>
      <c r="BA229" s="28" t="s">
        <v>497</v>
      </c>
      <c r="BB229" s="28">
        <v>13574331562</v>
      </c>
      <c r="BC229" s="45"/>
      <c r="BE229" s="60"/>
    </row>
    <row r="230" spans="1:57" s="30" customFormat="1" ht="27.75" customHeight="1">
      <c r="A230" s="56"/>
      <c r="B230" s="56"/>
      <c r="C230" s="56"/>
      <c r="D230" s="56"/>
      <c r="E230" s="56"/>
      <c r="F230" s="61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71">
        <v>222</v>
      </c>
      <c r="AK230" s="27" t="s">
        <v>461</v>
      </c>
      <c r="AL230" s="28" t="s">
        <v>493</v>
      </c>
      <c r="AM230" s="27" t="s">
        <v>636</v>
      </c>
      <c r="AN230" s="28" t="s">
        <v>637</v>
      </c>
      <c r="AO230" s="28" t="s">
        <v>638</v>
      </c>
      <c r="AP230" s="42">
        <v>1.3</v>
      </c>
      <c r="AQ230" s="72" t="s">
        <v>1038</v>
      </c>
      <c r="AR230" s="42">
        <v>1.3</v>
      </c>
      <c r="AS230" s="140">
        <v>41</v>
      </c>
      <c r="AT230" s="27">
        <v>41</v>
      </c>
      <c r="AU230" s="27"/>
      <c r="AV230" s="80">
        <f t="shared" si="12"/>
        <v>11.700000000000001</v>
      </c>
      <c r="AW230" s="80"/>
      <c r="AX230" s="142">
        <f t="shared" si="13"/>
        <v>29.299999999999997</v>
      </c>
      <c r="AY230" s="28"/>
      <c r="AZ230" s="35"/>
      <c r="BA230" s="28" t="s">
        <v>497</v>
      </c>
      <c r="BB230" s="28">
        <v>13574331562</v>
      </c>
      <c r="BC230" s="45"/>
      <c r="BE230" s="60"/>
    </row>
    <row r="231" spans="1:57" s="30" customFormat="1" ht="27.75" customHeight="1">
      <c r="A231" s="56"/>
      <c r="B231" s="56"/>
      <c r="C231" s="56"/>
      <c r="D231" s="56"/>
      <c r="E231" s="56"/>
      <c r="F231" s="61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71">
        <v>223</v>
      </c>
      <c r="AK231" s="27" t="s">
        <v>461</v>
      </c>
      <c r="AL231" s="28" t="s">
        <v>483</v>
      </c>
      <c r="AM231" s="27" t="s">
        <v>639</v>
      </c>
      <c r="AN231" s="28" t="s">
        <v>640</v>
      </c>
      <c r="AO231" s="28" t="s">
        <v>641</v>
      </c>
      <c r="AP231" s="42">
        <v>0.78</v>
      </c>
      <c r="AQ231" s="72" t="s">
        <v>1038</v>
      </c>
      <c r="AR231" s="42">
        <v>0.78</v>
      </c>
      <c r="AS231" s="140">
        <v>42</v>
      </c>
      <c r="AT231" s="27">
        <v>42</v>
      </c>
      <c r="AU231" s="27"/>
      <c r="AV231" s="80">
        <f t="shared" si="12"/>
        <v>7.0200000000000005</v>
      </c>
      <c r="AW231" s="84"/>
      <c r="AX231" s="142">
        <f t="shared" si="13"/>
        <v>34.98</v>
      </c>
      <c r="AY231" s="28"/>
      <c r="AZ231" s="35"/>
      <c r="BA231" s="28" t="s">
        <v>497</v>
      </c>
      <c r="BB231" s="28">
        <v>13574331562</v>
      </c>
      <c r="BC231" s="45"/>
      <c r="BE231" s="60"/>
    </row>
    <row r="232" spans="1:57" s="30" customFormat="1" ht="27.75" customHeight="1">
      <c r="A232" s="56"/>
      <c r="B232" s="56"/>
      <c r="C232" s="56"/>
      <c r="D232" s="56"/>
      <c r="E232" s="56"/>
      <c r="F232" s="61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71">
        <v>224</v>
      </c>
      <c r="AK232" s="27" t="s">
        <v>461</v>
      </c>
      <c r="AL232" s="28" t="s">
        <v>483</v>
      </c>
      <c r="AM232" s="27" t="s">
        <v>642</v>
      </c>
      <c r="AN232" s="28" t="s">
        <v>643</v>
      </c>
      <c r="AO232" s="28" t="s">
        <v>644</v>
      </c>
      <c r="AP232" s="42">
        <v>1.42</v>
      </c>
      <c r="AQ232" s="72" t="s">
        <v>1038</v>
      </c>
      <c r="AR232" s="42">
        <v>1.42</v>
      </c>
      <c r="AS232" s="140">
        <v>52</v>
      </c>
      <c r="AT232" s="27">
        <v>52</v>
      </c>
      <c r="AU232" s="27"/>
      <c r="AV232" s="80">
        <f t="shared" si="12"/>
        <v>12.78</v>
      </c>
      <c r="AW232" s="80"/>
      <c r="AX232" s="142">
        <f t="shared" si="13"/>
        <v>39.22</v>
      </c>
      <c r="AY232" s="28"/>
      <c r="AZ232" s="35"/>
      <c r="BA232" s="28" t="s">
        <v>497</v>
      </c>
      <c r="BB232" s="28">
        <v>13574331562</v>
      </c>
      <c r="BC232" s="45"/>
      <c r="BE232" s="60"/>
    </row>
    <row r="233" spans="1:57" s="30" customFormat="1" ht="27.75" customHeight="1">
      <c r="A233" s="56"/>
      <c r="B233" s="56"/>
      <c r="C233" s="56"/>
      <c r="D233" s="56"/>
      <c r="E233" s="56"/>
      <c r="F233" s="61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71">
        <v>225</v>
      </c>
      <c r="AK233" s="27" t="s">
        <v>461</v>
      </c>
      <c r="AL233" s="28" t="s">
        <v>539</v>
      </c>
      <c r="AM233" s="27" t="s">
        <v>645</v>
      </c>
      <c r="AN233" s="28" t="s">
        <v>646</v>
      </c>
      <c r="AO233" s="28" t="s">
        <v>647</v>
      </c>
      <c r="AP233" s="42">
        <v>3.08</v>
      </c>
      <c r="AQ233" s="72" t="s">
        <v>1038</v>
      </c>
      <c r="AR233" s="42">
        <v>3.08</v>
      </c>
      <c r="AS233" s="140">
        <v>112</v>
      </c>
      <c r="AT233" s="27">
        <v>112</v>
      </c>
      <c r="AU233" s="27"/>
      <c r="AV233" s="80">
        <f t="shared" si="12"/>
        <v>27.72</v>
      </c>
      <c r="AW233" s="80"/>
      <c r="AX233" s="142">
        <f t="shared" si="13"/>
        <v>84.28</v>
      </c>
      <c r="AY233" s="28"/>
      <c r="AZ233" s="35"/>
      <c r="BA233" s="28" t="s">
        <v>497</v>
      </c>
      <c r="BB233" s="28">
        <v>13574331562</v>
      </c>
      <c r="BC233" s="45"/>
      <c r="BE233" s="60"/>
    </row>
    <row r="234" spans="1:57" s="30" customFormat="1" ht="27.75" customHeight="1">
      <c r="A234" s="56"/>
      <c r="B234" s="56"/>
      <c r="C234" s="56"/>
      <c r="D234" s="56"/>
      <c r="E234" s="56"/>
      <c r="F234" s="61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71">
        <v>226</v>
      </c>
      <c r="AK234" s="27" t="s">
        <v>461</v>
      </c>
      <c r="AL234" s="28" t="s">
        <v>544</v>
      </c>
      <c r="AM234" s="27" t="s">
        <v>648</v>
      </c>
      <c r="AN234" s="28" t="s">
        <v>649</v>
      </c>
      <c r="AO234" s="28" t="s">
        <v>650</v>
      </c>
      <c r="AP234" s="42">
        <v>0.639</v>
      </c>
      <c r="AQ234" s="72" t="s">
        <v>1038</v>
      </c>
      <c r="AR234" s="42">
        <v>0.639</v>
      </c>
      <c r="AS234" s="140">
        <v>23</v>
      </c>
      <c r="AT234" s="27">
        <v>23</v>
      </c>
      <c r="AU234" s="27"/>
      <c r="AV234" s="80">
        <f t="shared" si="12"/>
        <v>5.751</v>
      </c>
      <c r="AW234" s="80"/>
      <c r="AX234" s="142">
        <f t="shared" si="13"/>
        <v>17.249</v>
      </c>
      <c r="AY234" s="28"/>
      <c r="AZ234" s="35"/>
      <c r="BA234" s="28" t="s">
        <v>497</v>
      </c>
      <c r="BB234" s="28">
        <v>13574331562</v>
      </c>
      <c r="BC234" s="45"/>
      <c r="BE234" s="60"/>
    </row>
    <row r="235" spans="1:57" s="30" customFormat="1" ht="27.75" customHeight="1">
      <c r="A235" s="56"/>
      <c r="B235" s="56"/>
      <c r="C235" s="56"/>
      <c r="D235" s="56"/>
      <c r="E235" s="56"/>
      <c r="F235" s="61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71">
        <v>227</v>
      </c>
      <c r="AK235" s="27" t="s">
        <v>461</v>
      </c>
      <c r="AL235" s="28" t="s">
        <v>544</v>
      </c>
      <c r="AM235" s="27" t="s">
        <v>651</v>
      </c>
      <c r="AN235" s="28" t="s">
        <v>652</v>
      </c>
      <c r="AO235" s="28" t="s">
        <v>653</v>
      </c>
      <c r="AP235" s="42">
        <v>0.72</v>
      </c>
      <c r="AQ235" s="72" t="s">
        <v>1038</v>
      </c>
      <c r="AR235" s="42">
        <v>0.72</v>
      </c>
      <c r="AS235" s="140">
        <v>24</v>
      </c>
      <c r="AT235" s="27">
        <v>24</v>
      </c>
      <c r="AU235" s="27"/>
      <c r="AV235" s="80">
        <f t="shared" si="12"/>
        <v>6.4799999999999995</v>
      </c>
      <c r="AW235" s="80"/>
      <c r="AX235" s="142">
        <f t="shared" si="13"/>
        <v>17.52</v>
      </c>
      <c r="AY235" s="28"/>
      <c r="AZ235" s="35"/>
      <c r="BA235" s="28" t="s">
        <v>497</v>
      </c>
      <c r="BB235" s="28">
        <v>13574331562</v>
      </c>
      <c r="BC235" s="45"/>
      <c r="BE235" s="60"/>
    </row>
    <row r="236" spans="1:57" s="30" customFormat="1" ht="27.75" customHeight="1">
      <c r="A236" s="56"/>
      <c r="B236" s="56"/>
      <c r="C236" s="56"/>
      <c r="D236" s="56"/>
      <c r="E236" s="56"/>
      <c r="F236" s="61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71">
        <v>228</v>
      </c>
      <c r="AK236" s="27" t="s">
        <v>461</v>
      </c>
      <c r="AL236" s="28" t="s">
        <v>493</v>
      </c>
      <c r="AM236" s="27" t="s">
        <v>551</v>
      </c>
      <c r="AN236" s="44" t="s">
        <v>654</v>
      </c>
      <c r="AO236" s="44" t="s">
        <v>655</v>
      </c>
      <c r="AP236" s="43">
        <v>3.8</v>
      </c>
      <c r="AQ236" s="72" t="s">
        <v>1038</v>
      </c>
      <c r="AR236" s="43">
        <v>3.8</v>
      </c>
      <c r="AS236" s="140">
        <v>144</v>
      </c>
      <c r="AT236" s="27">
        <v>144</v>
      </c>
      <c r="AU236" s="27"/>
      <c r="AV236" s="80">
        <f t="shared" si="12"/>
        <v>34.199999999999996</v>
      </c>
      <c r="AW236" s="80"/>
      <c r="AX236" s="142">
        <f t="shared" si="13"/>
        <v>109.80000000000001</v>
      </c>
      <c r="AY236" s="28"/>
      <c r="AZ236" s="35"/>
      <c r="BA236" s="28" t="s">
        <v>497</v>
      </c>
      <c r="BB236" s="28">
        <v>13574331562</v>
      </c>
      <c r="BC236" s="45"/>
      <c r="BE236" s="60"/>
    </row>
    <row r="237" spans="1:57" s="30" customFormat="1" ht="27.75" customHeight="1">
      <c r="A237" s="56"/>
      <c r="B237" s="56"/>
      <c r="C237" s="56"/>
      <c r="D237" s="56"/>
      <c r="E237" s="56"/>
      <c r="F237" s="61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71">
        <v>229</v>
      </c>
      <c r="AK237" s="27" t="s">
        <v>461</v>
      </c>
      <c r="AL237" s="28" t="s">
        <v>539</v>
      </c>
      <c r="AM237" s="27" t="s">
        <v>571</v>
      </c>
      <c r="AN237" s="28" t="s">
        <v>656</v>
      </c>
      <c r="AO237" s="28" t="s">
        <v>657</v>
      </c>
      <c r="AP237" s="42">
        <v>4.15</v>
      </c>
      <c r="AQ237" s="72" t="s">
        <v>1038</v>
      </c>
      <c r="AR237" s="42">
        <v>4.15</v>
      </c>
      <c r="AS237" s="140">
        <v>145</v>
      </c>
      <c r="AT237" s="27">
        <v>145</v>
      </c>
      <c r="AU237" s="27"/>
      <c r="AV237" s="80">
        <f t="shared" si="12"/>
        <v>37.35</v>
      </c>
      <c r="AW237" s="80"/>
      <c r="AX237" s="142">
        <f t="shared" si="13"/>
        <v>107.65</v>
      </c>
      <c r="AY237" s="28"/>
      <c r="AZ237" s="35"/>
      <c r="BA237" s="28" t="s">
        <v>497</v>
      </c>
      <c r="BB237" s="28">
        <v>13574331562</v>
      </c>
      <c r="BC237" s="45"/>
      <c r="BE237" s="60"/>
    </row>
    <row r="238" spans="1:57" s="30" customFormat="1" ht="27.75" customHeight="1">
      <c r="A238" s="56"/>
      <c r="B238" s="56"/>
      <c r="C238" s="56"/>
      <c r="D238" s="56"/>
      <c r="E238" s="56"/>
      <c r="F238" s="61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71">
        <v>230</v>
      </c>
      <c r="AK238" s="27" t="s">
        <v>461</v>
      </c>
      <c r="AL238" s="28" t="s">
        <v>617</v>
      </c>
      <c r="AM238" s="27" t="s">
        <v>658</v>
      </c>
      <c r="AN238" s="28" t="s">
        <v>659</v>
      </c>
      <c r="AO238" s="28" t="s">
        <v>660</v>
      </c>
      <c r="AP238" s="42">
        <v>0.96</v>
      </c>
      <c r="AQ238" s="72" t="s">
        <v>1038</v>
      </c>
      <c r="AR238" s="42">
        <v>0.96</v>
      </c>
      <c r="AS238" s="140">
        <v>33</v>
      </c>
      <c r="AT238" s="27">
        <v>33</v>
      </c>
      <c r="AU238" s="27"/>
      <c r="AV238" s="80">
        <f t="shared" si="12"/>
        <v>8.64</v>
      </c>
      <c r="AW238" s="80"/>
      <c r="AX238" s="142">
        <f t="shared" si="13"/>
        <v>24.36</v>
      </c>
      <c r="AY238" s="28"/>
      <c r="AZ238" s="35"/>
      <c r="BA238" s="28" t="s">
        <v>497</v>
      </c>
      <c r="BB238" s="28">
        <v>13574331562</v>
      </c>
      <c r="BC238" s="45"/>
      <c r="BE238" s="60"/>
    </row>
    <row r="239" spans="1:57" s="30" customFormat="1" ht="27.75" customHeight="1">
      <c r="A239" s="56"/>
      <c r="B239" s="56"/>
      <c r="C239" s="56"/>
      <c r="D239" s="56"/>
      <c r="E239" s="56"/>
      <c r="F239" s="61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71">
        <v>231</v>
      </c>
      <c r="AK239" s="85" t="s">
        <v>462</v>
      </c>
      <c r="AL239" s="85"/>
      <c r="AM239" s="85"/>
      <c r="AN239" s="85"/>
      <c r="AO239" s="85" t="s">
        <v>676</v>
      </c>
      <c r="AP239" s="85">
        <v>0.925</v>
      </c>
      <c r="AQ239" s="85" t="s">
        <v>677</v>
      </c>
      <c r="AR239" s="85">
        <v>0.645</v>
      </c>
      <c r="AS239" s="141">
        <v>13.012</v>
      </c>
      <c r="AT239" s="63">
        <v>13.012</v>
      </c>
      <c r="AU239" s="28"/>
      <c r="AV239" s="144">
        <v>7.103</v>
      </c>
      <c r="AW239" s="144"/>
      <c r="AX239" s="145">
        <v>5.909</v>
      </c>
      <c r="AY239" s="143"/>
      <c r="AZ239" s="35"/>
      <c r="BA239" s="68" t="s">
        <v>1244</v>
      </c>
      <c r="BB239" s="68">
        <v>15576962777</v>
      </c>
      <c r="BC239" s="45"/>
      <c r="BE239" s="60"/>
    </row>
    <row r="240" spans="1:57" s="30" customFormat="1" ht="27.75" customHeight="1">
      <c r="A240" s="56"/>
      <c r="B240" s="56"/>
      <c r="C240" s="56"/>
      <c r="D240" s="56"/>
      <c r="E240" s="56"/>
      <c r="F240" s="61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71">
        <v>232</v>
      </c>
      <c r="AK240" s="46" t="s">
        <v>462</v>
      </c>
      <c r="AL240" s="46"/>
      <c r="AM240" s="46"/>
      <c r="AN240" s="46"/>
      <c r="AO240" s="46" t="s">
        <v>678</v>
      </c>
      <c r="AP240" s="46">
        <v>0.597</v>
      </c>
      <c r="AQ240" s="46" t="s">
        <v>677</v>
      </c>
      <c r="AR240" s="46">
        <v>0.54</v>
      </c>
      <c r="AS240" s="141">
        <v>10.941</v>
      </c>
      <c r="AT240" s="63">
        <v>10.941</v>
      </c>
      <c r="AU240" s="28"/>
      <c r="AV240" s="144">
        <v>6.803</v>
      </c>
      <c r="AW240" s="144"/>
      <c r="AX240" s="145">
        <v>4.138</v>
      </c>
      <c r="AY240" s="143"/>
      <c r="AZ240" s="35"/>
      <c r="BA240" s="68" t="s">
        <v>1244</v>
      </c>
      <c r="BB240" s="68">
        <v>15576962777</v>
      </c>
      <c r="BC240" s="45"/>
      <c r="BE240" s="60"/>
    </row>
    <row r="241" spans="1:57" s="30" customFormat="1" ht="27.75" customHeight="1">
      <c r="A241" s="56"/>
      <c r="B241" s="56"/>
      <c r="C241" s="56"/>
      <c r="D241" s="56"/>
      <c r="E241" s="56"/>
      <c r="F241" s="61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71">
        <v>233</v>
      </c>
      <c r="AK241" s="46" t="s">
        <v>462</v>
      </c>
      <c r="AL241" s="46"/>
      <c r="AM241" s="46"/>
      <c r="AN241" s="46"/>
      <c r="AO241" s="46" t="s">
        <v>679</v>
      </c>
      <c r="AP241" s="46">
        <v>1.835</v>
      </c>
      <c r="AQ241" s="46" t="s">
        <v>677</v>
      </c>
      <c r="AR241" s="46">
        <v>1.65</v>
      </c>
      <c r="AS241" s="141">
        <v>32.78</v>
      </c>
      <c r="AT241" s="63">
        <v>32.78</v>
      </c>
      <c r="AU241" s="28"/>
      <c r="AV241" s="144">
        <v>9.907</v>
      </c>
      <c r="AW241" s="144"/>
      <c r="AX241" s="145">
        <v>22.873</v>
      </c>
      <c r="AY241" s="143"/>
      <c r="AZ241" s="35"/>
      <c r="BA241" s="68" t="s">
        <v>1244</v>
      </c>
      <c r="BB241" s="68">
        <v>15576962777</v>
      </c>
      <c r="BC241" s="45"/>
      <c r="BE241" s="60"/>
    </row>
    <row r="242" spans="1:57" s="30" customFormat="1" ht="27.75" customHeight="1">
      <c r="A242" s="56"/>
      <c r="B242" s="56"/>
      <c r="C242" s="56"/>
      <c r="D242" s="56"/>
      <c r="E242" s="56"/>
      <c r="F242" s="61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71">
        <v>234</v>
      </c>
      <c r="AK242" s="46" t="s">
        <v>462</v>
      </c>
      <c r="AL242" s="46"/>
      <c r="AM242" s="46"/>
      <c r="AN242" s="46"/>
      <c r="AO242" s="46" t="s">
        <v>680</v>
      </c>
      <c r="AP242" s="46">
        <v>1.711</v>
      </c>
      <c r="AQ242" s="46" t="s">
        <v>677</v>
      </c>
      <c r="AR242" s="46">
        <v>1.44</v>
      </c>
      <c r="AS242" s="141">
        <v>31.579</v>
      </c>
      <c r="AT242" s="63">
        <v>31.579</v>
      </c>
      <c r="AU242" s="28"/>
      <c r="AV242" s="144">
        <v>10.468</v>
      </c>
      <c r="AW242" s="144"/>
      <c r="AX242" s="145">
        <v>21.111</v>
      </c>
      <c r="AY242" s="143"/>
      <c r="AZ242" s="35"/>
      <c r="BA242" s="68" t="s">
        <v>1244</v>
      </c>
      <c r="BB242" s="68">
        <v>15576962777</v>
      </c>
      <c r="BC242" s="45"/>
      <c r="BE242" s="60"/>
    </row>
    <row r="243" spans="1:57" s="30" customFormat="1" ht="27.75" customHeight="1">
      <c r="A243" s="56"/>
      <c r="B243" s="56"/>
      <c r="C243" s="56"/>
      <c r="D243" s="56"/>
      <c r="E243" s="56"/>
      <c r="F243" s="61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71">
        <v>235</v>
      </c>
      <c r="AK243" s="46" t="s">
        <v>462</v>
      </c>
      <c r="AL243" s="46"/>
      <c r="AM243" s="46"/>
      <c r="AN243" s="46"/>
      <c r="AO243" s="46" t="s">
        <v>681</v>
      </c>
      <c r="AP243" s="46">
        <v>1.249</v>
      </c>
      <c r="AQ243" s="46" t="s">
        <v>677</v>
      </c>
      <c r="AR243" s="46">
        <v>1.1</v>
      </c>
      <c r="AS243" s="141">
        <v>22.937</v>
      </c>
      <c r="AT243" s="63">
        <v>22.937</v>
      </c>
      <c r="AU243" s="28"/>
      <c r="AV243" s="144">
        <v>8.706</v>
      </c>
      <c r="AW243" s="144"/>
      <c r="AX243" s="145">
        <v>14.230999999999998</v>
      </c>
      <c r="AY243" s="143"/>
      <c r="AZ243" s="35"/>
      <c r="BA243" s="68" t="s">
        <v>1244</v>
      </c>
      <c r="BB243" s="68">
        <v>15576962777</v>
      </c>
      <c r="BC243" s="45"/>
      <c r="BE243" s="60"/>
    </row>
    <row r="244" spans="1:57" s="30" customFormat="1" ht="27.75" customHeight="1">
      <c r="A244" s="56"/>
      <c r="B244" s="56"/>
      <c r="C244" s="56"/>
      <c r="D244" s="56"/>
      <c r="E244" s="56"/>
      <c r="F244" s="61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71">
        <v>236</v>
      </c>
      <c r="AK244" s="46" t="s">
        <v>462</v>
      </c>
      <c r="AL244" s="46"/>
      <c r="AM244" s="46"/>
      <c r="AN244" s="46"/>
      <c r="AO244" s="46" t="s">
        <v>682</v>
      </c>
      <c r="AP244" s="46">
        <v>1.166</v>
      </c>
      <c r="AQ244" s="46" t="s">
        <v>677</v>
      </c>
      <c r="AR244" s="46">
        <v>0.95</v>
      </c>
      <c r="AS244" s="141">
        <v>22.276</v>
      </c>
      <c r="AT244" s="63">
        <v>22.276</v>
      </c>
      <c r="AU244" s="28"/>
      <c r="AV244" s="144">
        <v>9.066</v>
      </c>
      <c r="AW244" s="144"/>
      <c r="AX244" s="145">
        <v>13.21</v>
      </c>
      <c r="AY244" s="143"/>
      <c r="AZ244" s="35"/>
      <c r="BA244" s="68" t="s">
        <v>1244</v>
      </c>
      <c r="BB244" s="68">
        <v>15576962777</v>
      </c>
      <c r="BC244" s="45"/>
      <c r="BE244" s="60"/>
    </row>
    <row r="245" spans="1:57" s="30" customFormat="1" ht="27.75" customHeight="1">
      <c r="A245" s="56"/>
      <c r="B245" s="56"/>
      <c r="C245" s="56"/>
      <c r="D245" s="56"/>
      <c r="E245" s="56"/>
      <c r="F245" s="61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71">
        <v>237</v>
      </c>
      <c r="AK245" s="46" t="s">
        <v>462</v>
      </c>
      <c r="AL245" s="46"/>
      <c r="AM245" s="46"/>
      <c r="AN245" s="46"/>
      <c r="AO245" s="46" t="s">
        <v>683</v>
      </c>
      <c r="AP245" s="46">
        <v>1.605</v>
      </c>
      <c r="AQ245" s="46" t="s">
        <v>677</v>
      </c>
      <c r="AR245" s="46">
        <v>1.308</v>
      </c>
      <c r="AS245" s="141">
        <v>25.351</v>
      </c>
      <c r="AT245" s="63">
        <v>25.351</v>
      </c>
      <c r="AU245" s="28"/>
      <c r="AV245" s="144">
        <v>8.666</v>
      </c>
      <c r="AW245" s="144"/>
      <c r="AX245" s="145">
        <v>16.685</v>
      </c>
      <c r="AY245" s="143"/>
      <c r="AZ245" s="35"/>
      <c r="BA245" s="68" t="s">
        <v>1244</v>
      </c>
      <c r="BB245" s="68">
        <v>15576962777</v>
      </c>
      <c r="BC245" s="45"/>
      <c r="BE245" s="60"/>
    </row>
    <row r="246" spans="1:57" s="30" customFormat="1" ht="27.75" customHeight="1">
      <c r="A246" s="56"/>
      <c r="B246" s="56"/>
      <c r="C246" s="56"/>
      <c r="D246" s="56"/>
      <c r="E246" s="56"/>
      <c r="F246" s="61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71">
        <v>238</v>
      </c>
      <c r="AK246" s="46" t="s">
        <v>462</v>
      </c>
      <c r="AL246" s="46"/>
      <c r="AM246" s="46"/>
      <c r="AN246" s="46"/>
      <c r="AO246" s="46" t="s">
        <v>684</v>
      </c>
      <c r="AP246" s="46">
        <v>1.185</v>
      </c>
      <c r="AQ246" s="46" t="s">
        <v>677</v>
      </c>
      <c r="AR246" s="46">
        <v>1.09</v>
      </c>
      <c r="AS246" s="141">
        <v>22.005</v>
      </c>
      <c r="AT246" s="63">
        <v>22.005</v>
      </c>
      <c r="AU246" s="28"/>
      <c r="AV246" s="144">
        <v>8.405</v>
      </c>
      <c r="AW246" s="144"/>
      <c r="AX246" s="145">
        <v>13.600000000000001</v>
      </c>
      <c r="AY246" s="143"/>
      <c r="AZ246" s="35"/>
      <c r="BA246" s="68" t="s">
        <v>1244</v>
      </c>
      <c r="BB246" s="68">
        <v>15576962777</v>
      </c>
      <c r="BC246" s="45"/>
      <c r="BE246" s="60"/>
    </row>
    <row r="247" spans="1:57" s="30" customFormat="1" ht="27.75" customHeight="1">
      <c r="A247" s="56"/>
      <c r="B247" s="56"/>
      <c r="C247" s="56"/>
      <c r="D247" s="56"/>
      <c r="E247" s="56"/>
      <c r="F247" s="61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71">
        <v>239</v>
      </c>
      <c r="AK247" s="46" t="s">
        <v>462</v>
      </c>
      <c r="AL247" s="46"/>
      <c r="AM247" s="46"/>
      <c r="AN247" s="46"/>
      <c r="AO247" s="46" t="s">
        <v>685</v>
      </c>
      <c r="AP247" s="46">
        <v>3.402</v>
      </c>
      <c r="AQ247" s="46" t="s">
        <v>677</v>
      </c>
      <c r="AR247" s="46">
        <v>1.623</v>
      </c>
      <c r="AS247" s="141">
        <v>35.33</v>
      </c>
      <c r="AT247" s="63">
        <v>35.33</v>
      </c>
      <c r="AU247" s="28"/>
      <c r="AV247" s="144">
        <v>10.929</v>
      </c>
      <c r="AW247" s="144"/>
      <c r="AX247" s="145">
        <v>24.401</v>
      </c>
      <c r="AY247" s="143"/>
      <c r="AZ247" s="35"/>
      <c r="BA247" s="68" t="s">
        <v>1244</v>
      </c>
      <c r="BB247" s="68">
        <v>15576962777</v>
      </c>
      <c r="BC247" s="45"/>
      <c r="BE247" s="60"/>
    </row>
    <row r="248" spans="1:57" s="30" customFormat="1" ht="27.75" customHeight="1">
      <c r="A248" s="56"/>
      <c r="B248" s="56"/>
      <c r="C248" s="56"/>
      <c r="D248" s="56"/>
      <c r="E248" s="56"/>
      <c r="F248" s="61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71">
        <v>240</v>
      </c>
      <c r="AK248" s="46" t="s">
        <v>462</v>
      </c>
      <c r="AL248" s="46"/>
      <c r="AM248" s="46"/>
      <c r="AN248" s="46"/>
      <c r="AO248" s="46" t="s">
        <v>686</v>
      </c>
      <c r="AP248" s="46">
        <v>2.391</v>
      </c>
      <c r="AQ248" s="46" t="s">
        <v>677</v>
      </c>
      <c r="AR248" s="46">
        <v>2.249</v>
      </c>
      <c r="AS248" s="141">
        <v>45.648</v>
      </c>
      <c r="AT248" s="63">
        <v>45.648</v>
      </c>
      <c r="AU248" s="28"/>
      <c r="AV248" s="144">
        <v>12.011</v>
      </c>
      <c r="AW248" s="144"/>
      <c r="AX248" s="145">
        <v>33.637</v>
      </c>
      <c r="AY248" s="143"/>
      <c r="AZ248" s="35"/>
      <c r="BA248" s="68" t="s">
        <v>1244</v>
      </c>
      <c r="BB248" s="68">
        <v>15576962777</v>
      </c>
      <c r="BC248" s="45"/>
      <c r="BE248" s="60"/>
    </row>
    <row r="249" spans="1:57" s="30" customFormat="1" ht="27.75" customHeight="1">
      <c r="A249" s="56"/>
      <c r="B249" s="56"/>
      <c r="C249" s="56"/>
      <c r="D249" s="56"/>
      <c r="E249" s="56"/>
      <c r="F249" s="61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71">
        <v>241</v>
      </c>
      <c r="AK249" s="46" t="s">
        <v>462</v>
      </c>
      <c r="AL249" s="46"/>
      <c r="AM249" s="46"/>
      <c r="AN249" s="46"/>
      <c r="AO249" s="46" t="s">
        <v>687</v>
      </c>
      <c r="AP249" s="46">
        <v>0.749</v>
      </c>
      <c r="AQ249" s="46" t="s">
        <v>677</v>
      </c>
      <c r="AR249" s="46">
        <v>0.69</v>
      </c>
      <c r="AS249" s="141">
        <v>13.635</v>
      </c>
      <c r="AT249" s="63">
        <v>13.635</v>
      </c>
      <c r="AU249" s="28"/>
      <c r="AV249" s="144">
        <v>7.043</v>
      </c>
      <c r="AW249" s="144"/>
      <c r="AX249" s="145">
        <v>6.592</v>
      </c>
      <c r="AY249" s="143"/>
      <c r="AZ249" s="35"/>
      <c r="BA249" s="68" t="s">
        <v>1244</v>
      </c>
      <c r="BB249" s="68">
        <v>15576962777</v>
      </c>
      <c r="BC249" s="45"/>
      <c r="BE249" s="60"/>
    </row>
    <row r="250" spans="1:57" s="30" customFormat="1" ht="27.75" customHeight="1">
      <c r="A250" s="56"/>
      <c r="B250" s="56"/>
      <c r="C250" s="56"/>
      <c r="D250" s="56"/>
      <c r="E250" s="56"/>
      <c r="F250" s="61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71">
        <v>242</v>
      </c>
      <c r="AK250" s="46" t="s">
        <v>462</v>
      </c>
      <c r="AL250" s="46"/>
      <c r="AM250" s="46"/>
      <c r="AN250" s="46"/>
      <c r="AO250" s="46" t="s">
        <v>688</v>
      </c>
      <c r="AP250" s="46">
        <v>3.017</v>
      </c>
      <c r="AQ250" s="46" t="s">
        <v>677</v>
      </c>
      <c r="AR250" s="46">
        <v>2.96</v>
      </c>
      <c r="AS250" s="141">
        <v>56.308</v>
      </c>
      <c r="AT250" s="63">
        <v>56.308</v>
      </c>
      <c r="AU250" s="28"/>
      <c r="AV250" s="144">
        <v>12.772</v>
      </c>
      <c r="AW250" s="144"/>
      <c r="AX250" s="145">
        <v>43.535999999999994</v>
      </c>
      <c r="AY250" s="143"/>
      <c r="AZ250" s="35"/>
      <c r="BA250" s="68" t="s">
        <v>1244</v>
      </c>
      <c r="BB250" s="68">
        <v>15576962777</v>
      </c>
      <c r="BC250" s="45"/>
      <c r="BE250" s="60"/>
    </row>
    <row r="251" spans="1:57" s="30" customFormat="1" ht="27.75" customHeight="1">
      <c r="A251" s="56"/>
      <c r="B251" s="56"/>
      <c r="C251" s="56"/>
      <c r="D251" s="56"/>
      <c r="E251" s="56"/>
      <c r="F251" s="61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71">
        <v>243</v>
      </c>
      <c r="AK251" s="46" t="s">
        <v>462</v>
      </c>
      <c r="AL251" s="46"/>
      <c r="AM251" s="46"/>
      <c r="AN251" s="46"/>
      <c r="AO251" s="46" t="s">
        <v>689</v>
      </c>
      <c r="AP251" s="46">
        <v>0.899</v>
      </c>
      <c r="AQ251" s="46" t="s">
        <v>677</v>
      </c>
      <c r="AR251" s="46">
        <v>0.899</v>
      </c>
      <c r="AS251" s="141">
        <v>18.079</v>
      </c>
      <c r="AT251" s="63">
        <v>18.079</v>
      </c>
      <c r="AU251" s="28"/>
      <c r="AV251" s="144">
        <v>7.244</v>
      </c>
      <c r="AW251" s="144"/>
      <c r="AX251" s="145">
        <v>10.835</v>
      </c>
      <c r="AY251" s="143"/>
      <c r="AZ251" s="35"/>
      <c r="BA251" s="68" t="s">
        <v>1244</v>
      </c>
      <c r="BB251" s="68">
        <v>15576962777</v>
      </c>
      <c r="BC251" s="45"/>
      <c r="BE251" s="60"/>
    </row>
    <row r="252" spans="1:57" s="30" customFormat="1" ht="27.75" customHeight="1">
      <c r="A252" s="56"/>
      <c r="B252" s="56"/>
      <c r="C252" s="56"/>
      <c r="D252" s="56"/>
      <c r="E252" s="56"/>
      <c r="F252" s="61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71">
        <v>244</v>
      </c>
      <c r="AK252" s="46" t="s">
        <v>462</v>
      </c>
      <c r="AL252" s="46"/>
      <c r="AM252" s="46"/>
      <c r="AN252" s="46"/>
      <c r="AO252" s="46" t="s">
        <v>690</v>
      </c>
      <c r="AP252" s="46">
        <v>1.363</v>
      </c>
      <c r="AQ252" s="46" t="s">
        <v>677</v>
      </c>
      <c r="AR252" s="46">
        <v>1.052</v>
      </c>
      <c r="AS252" s="141">
        <v>22.361</v>
      </c>
      <c r="AT252" s="63">
        <v>22.361</v>
      </c>
      <c r="AU252" s="28"/>
      <c r="AV252" s="144">
        <v>8.706</v>
      </c>
      <c r="AW252" s="144"/>
      <c r="AX252" s="145">
        <v>13.655000000000001</v>
      </c>
      <c r="AY252" s="143"/>
      <c r="AZ252" s="35"/>
      <c r="BA252" s="68" t="s">
        <v>1244</v>
      </c>
      <c r="BB252" s="68">
        <v>15576962777</v>
      </c>
      <c r="BC252" s="45"/>
      <c r="BE252" s="60"/>
    </row>
    <row r="253" spans="1:57" s="30" customFormat="1" ht="27.75" customHeight="1">
      <c r="A253" s="56"/>
      <c r="B253" s="56"/>
      <c r="C253" s="56"/>
      <c r="D253" s="56"/>
      <c r="E253" s="56"/>
      <c r="F253" s="61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71">
        <v>245</v>
      </c>
      <c r="AK253" s="46" t="s">
        <v>462</v>
      </c>
      <c r="AL253" s="46"/>
      <c r="AM253" s="46"/>
      <c r="AN253" s="46"/>
      <c r="AO253" s="46" t="s">
        <v>691</v>
      </c>
      <c r="AP253" s="46">
        <v>3.967</v>
      </c>
      <c r="AQ253" s="46" t="s">
        <v>677</v>
      </c>
      <c r="AR253" s="46">
        <v>3.416</v>
      </c>
      <c r="AS253" s="141">
        <v>68.233</v>
      </c>
      <c r="AT253" s="63">
        <v>68.233</v>
      </c>
      <c r="AU253" s="28"/>
      <c r="AV253" s="144">
        <v>15.156</v>
      </c>
      <c r="AW253" s="144"/>
      <c r="AX253" s="145">
        <v>53.077</v>
      </c>
      <c r="AY253" s="143"/>
      <c r="AZ253" s="35"/>
      <c r="BA253" s="68" t="s">
        <v>1244</v>
      </c>
      <c r="BB253" s="68">
        <v>15576962777</v>
      </c>
      <c r="BC253" s="45"/>
      <c r="BE253" s="60"/>
    </row>
    <row r="254" spans="1:57" s="30" customFormat="1" ht="27.75" customHeight="1">
      <c r="A254" s="56"/>
      <c r="B254" s="56"/>
      <c r="C254" s="56"/>
      <c r="D254" s="56"/>
      <c r="E254" s="56"/>
      <c r="F254" s="61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71">
        <v>246</v>
      </c>
      <c r="AK254" s="46" t="s">
        <v>462</v>
      </c>
      <c r="AL254" s="46"/>
      <c r="AM254" s="46"/>
      <c r="AN254" s="46"/>
      <c r="AO254" s="46" t="s">
        <v>692</v>
      </c>
      <c r="AP254" s="46">
        <v>2.346</v>
      </c>
      <c r="AQ254" s="46" t="s">
        <v>677</v>
      </c>
      <c r="AR254" s="46">
        <v>2.037</v>
      </c>
      <c r="AS254" s="141">
        <v>40.975</v>
      </c>
      <c r="AT254" s="63">
        <v>40.975</v>
      </c>
      <c r="AU254" s="28"/>
      <c r="AV254" s="144">
        <v>11.27</v>
      </c>
      <c r="AW254" s="144"/>
      <c r="AX254" s="145">
        <v>29.705000000000002</v>
      </c>
      <c r="AY254" s="143"/>
      <c r="AZ254" s="35"/>
      <c r="BA254" s="68" t="s">
        <v>1244</v>
      </c>
      <c r="BB254" s="68">
        <v>15576962777</v>
      </c>
      <c r="BC254" s="45"/>
      <c r="BE254" s="60"/>
    </row>
    <row r="255" spans="1:57" s="30" customFormat="1" ht="27.75" customHeight="1">
      <c r="A255" s="56"/>
      <c r="B255" s="56"/>
      <c r="C255" s="56"/>
      <c r="D255" s="56"/>
      <c r="E255" s="56"/>
      <c r="F255" s="61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71">
        <v>247</v>
      </c>
      <c r="AK255" s="46" t="s">
        <v>462</v>
      </c>
      <c r="AL255" s="46"/>
      <c r="AM255" s="46"/>
      <c r="AN255" s="46"/>
      <c r="AO255" s="46" t="s">
        <v>693</v>
      </c>
      <c r="AP255" s="46">
        <v>1.59</v>
      </c>
      <c r="AQ255" s="46" t="s">
        <v>677</v>
      </c>
      <c r="AR255" s="46">
        <v>1.54</v>
      </c>
      <c r="AS255" s="141">
        <v>31.053</v>
      </c>
      <c r="AT255" s="63">
        <v>31.053</v>
      </c>
      <c r="AU255" s="28"/>
      <c r="AV255" s="144">
        <v>9.807</v>
      </c>
      <c r="AW255" s="144"/>
      <c r="AX255" s="145">
        <v>21.246000000000002</v>
      </c>
      <c r="AY255" s="143"/>
      <c r="AZ255" s="35"/>
      <c r="BA255" s="68" t="s">
        <v>1244</v>
      </c>
      <c r="BB255" s="68">
        <v>15576962777</v>
      </c>
      <c r="BC255" s="45"/>
      <c r="BE255" s="60"/>
    </row>
    <row r="256" spans="1:57" s="30" customFormat="1" ht="27.75" customHeight="1">
      <c r="A256" s="56"/>
      <c r="B256" s="56"/>
      <c r="C256" s="56"/>
      <c r="D256" s="56"/>
      <c r="E256" s="56"/>
      <c r="F256" s="61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71">
        <v>248</v>
      </c>
      <c r="AK256" s="46" t="s">
        <v>462</v>
      </c>
      <c r="AL256" s="46"/>
      <c r="AM256" s="46"/>
      <c r="AN256" s="46"/>
      <c r="AO256" s="46" t="s">
        <v>694</v>
      </c>
      <c r="AP256" s="46">
        <v>0.759</v>
      </c>
      <c r="AQ256" s="46" t="s">
        <v>677</v>
      </c>
      <c r="AR256" s="46">
        <v>0.6</v>
      </c>
      <c r="AS256" s="141">
        <v>12.392</v>
      </c>
      <c r="AT256" s="63">
        <v>12.392</v>
      </c>
      <c r="AU256" s="28"/>
      <c r="AV256" s="144">
        <v>7.063</v>
      </c>
      <c r="AW256" s="144"/>
      <c r="AX256" s="145">
        <v>5.329</v>
      </c>
      <c r="AY256" s="143"/>
      <c r="AZ256" s="35"/>
      <c r="BA256" s="68" t="s">
        <v>1244</v>
      </c>
      <c r="BB256" s="68">
        <v>15576962777</v>
      </c>
      <c r="BC256" s="45"/>
      <c r="BE256" s="60"/>
    </row>
    <row r="257" spans="1:57" s="30" customFormat="1" ht="27.75" customHeight="1">
      <c r="A257" s="56"/>
      <c r="B257" s="56"/>
      <c r="C257" s="56"/>
      <c r="D257" s="56"/>
      <c r="E257" s="56"/>
      <c r="F257" s="61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71">
        <v>249</v>
      </c>
      <c r="AK257" s="46" t="s">
        <v>462</v>
      </c>
      <c r="AL257" s="46"/>
      <c r="AM257" s="46"/>
      <c r="AN257" s="46"/>
      <c r="AO257" s="46" t="s">
        <v>695</v>
      </c>
      <c r="AP257" s="46">
        <v>2.363</v>
      </c>
      <c r="AQ257" s="46" t="s">
        <v>677</v>
      </c>
      <c r="AR257" s="46">
        <v>2.21</v>
      </c>
      <c r="AS257" s="141">
        <v>44.369</v>
      </c>
      <c r="AT257" s="63">
        <v>44.369</v>
      </c>
      <c r="AU257" s="28"/>
      <c r="AV257" s="144">
        <v>11.71</v>
      </c>
      <c r="AW257" s="144"/>
      <c r="AX257" s="145">
        <v>32.659</v>
      </c>
      <c r="AY257" s="143"/>
      <c r="AZ257" s="35"/>
      <c r="BA257" s="68" t="s">
        <v>1244</v>
      </c>
      <c r="BB257" s="68">
        <v>15576962777</v>
      </c>
      <c r="BC257" s="45"/>
      <c r="BE257" s="60"/>
    </row>
    <row r="258" spans="1:57" s="30" customFormat="1" ht="27.75" customHeight="1">
      <c r="A258" s="56"/>
      <c r="B258" s="56"/>
      <c r="C258" s="56"/>
      <c r="D258" s="56"/>
      <c r="E258" s="56"/>
      <c r="F258" s="61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71">
        <v>250</v>
      </c>
      <c r="AK258" s="46" t="s">
        <v>462</v>
      </c>
      <c r="AL258" s="46"/>
      <c r="AM258" s="46"/>
      <c r="AN258" s="46"/>
      <c r="AO258" s="46" t="s">
        <v>696</v>
      </c>
      <c r="AP258" s="46">
        <v>1.124</v>
      </c>
      <c r="AQ258" s="46" t="s">
        <v>677</v>
      </c>
      <c r="AR258" s="46">
        <v>1.1</v>
      </c>
      <c r="AS258" s="141">
        <v>22.125</v>
      </c>
      <c r="AT258" s="63">
        <v>22.125</v>
      </c>
      <c r="AU258" s="28"/>
      <c r="AV258" s="144">
        <v>8.405</v>
      </c>
      <c r="AW258" s="144"/>
      <c r="AX258" s="145">
        <v>13.719999999999999</v>
      </c>
      <c r="AY258" s="143"/>
      <c r="AZ258" s="35"/>
      <c r="BA258" s="68" t="s">
        <v>1244</v>
      </c>
      <c r="BB258" s="68">
        <v>15576962777</v>
      </c>
      <c r="BC258" s="45"/>
      <c r="BE258" s="60"/>
    </row>
    <row r="259" spans="1:57" s="30" customFormat="1" ht="27.75" customHeight="1">
      <c r="A259" s="56"/>
      <c r="B259" s="56"/>
      <c r="C259" s="56"/>
      <c r="D259" s="56"/>
      <c r="E259" s="56"/>
      <c r="F259" s="61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71">
        <v>251</v>
      </c>
      <c r="AK259" s="46" t="s">
        <v>462</v>
      </c>
      <c r="AL259" s="46"/>
      <c r="AM259" s="46"/>
      <c r="AN259" s="46"/>
      <c r="AO259" s="46" t="s">
        <v>697</v>
      </c>
      <c r="AP259" s="46">
        <v>2.806</v>
      </c>
      <c r="AQ259" s="46" t="s">
        <v>677</v>
      </c>
      <c r="AR259" s="46">
        <v>2.7</v>
      </c>
      <c r="AS259" s="141">
        <v>54.306</v>
      </c>
      <c r="AT259" s="63">
        <v>54.306</v>
      </c>
      <c r="AU259" s="28"/>
      <c r="AV259" s="144">
        <v>13.213</v>
      </c>
      <c r="AW259" s="144"/>
      <c r="AX259" s="145">
        <v>41.092999999999996</v>
      </c>
      <c r="AY259" s="143"/>
      <c r="AZ259" s="35"/>
      <c r="BA259" s="68" t="s">
        <v>1244</v>
      </c>
      <c r="BB259" s="68">
        <v>15576962777</v>
      </c>
      <c r="BC259" s="45"/>
      <c r="BE259" s="60"/>
    </row>
    <row r="260" spans="1:57" s="30" customFormat="1" ht="27.75" customHeight="1">
      <c r="A260" s="56"/>
      <c r="B260" s="56"/>
      <c r="C260" s="56"/>
      <c r="D260" s="56"/>
      <c r="E260" s="56"/>
      <c r="F260" s="61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71">
        <v>252</v>
      </c>
      <c r="AK260" s="46" t="s">
        <v>462</v>
      </c>
      <c r="AL260" s="46"/>
      <c r="AM260" s="46"/>
      <c r="AN260" s="46"/>
      <c r="AO260" s="46" t="s">
        <v>698</v>
      </c>
      <c r="AP260" s="46">
        <v>7.937</v>
      </c>
      <c r="AQ260" s="46" t="s">
        <v>677</v>
      </c>
      <c r="AR260" s="46">
        <v>0.769</v>
      </c>
      <c r="AS260" s="141">
        <v>15.4</v>
      </c>
      <c r="AT260" s="63">
        <v>15.4</v>
      </c>
      <c r="AU260" s="28"/>
      <c r="AV260" s="144">
        <v>7.343</v>
      </c>
      <c r="AW260" s="144"/>
      <c r="AX260" s="145">
        <v>8.056999999999999</v>
      </c>
      <c r="AY260" s="143"/>
      <c r="AZ260" s="35"/>
      <c r="BA260" s="68" t="s">
        <v>1244</v>
      </c>
      <c r="BB260" s="68">
        <v>15576962777</v>
      </c>
      <c r="BC260" s="45"/>
      <c r="BE260" s="60"/>
    </row>
    <row r="261" spans="1:57" s="30" customFormat="1" ht="27.75" customHeight="1">
      <c r="A261" s="56"/>
      <c r="B261" s="56"/>
      <c r="C261" s="56"/>
      <c r="D261" s="56"/>
      <c r="E261" s="56"/>
      <c r="F261" s="61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71">
        <v>253</v>
      </c>
      <c r="AK261" s="46" t="s">
        <v>462</v>
      </c>
      <c r="AL261" s="46"/>
      <c r="AM261" s="46"/>
      <c r="AN261" s="46"/>
      <c r="AO261" s="46" t="s">
        <v>699</v>
      </c>
      <c r="AP261" s="46">
        <v>1.119</v>
      </c>
      <c r="AQ261" s="46" t="s">
        <v>677</v>
      </c>
      <c r="AR261" s="46">
        <v>0.48</v>
      </c>
      <c r="AS261" s="141">
        <v>6.464</v>
      </c>
      <c r="AT261" s="63">
        <v>6.464</v>
      </c>
      <c r="AU261" s="28"/>
      <c r="AV261" s="144">
        <v>4.2</v>
      </c>
      <c r="AW261" s="144"/>
      <c r="AX261" s="145">
        <v>2.264</v>
      </c>
      <c r="AY261" s="143"/>
      <c r="AZ261" s="35"/>
      <c r="BA261" s="68" t="s">
        <v>1244</v>
      </c>
      <c r="BB261" s="68">
        <v>15576962777</v>
      </c>
      <c r="BC261" s="45"/>
      <c r="BE261" s="60"/>
    </row>
    <row r="262" spans="1:57" s="30" customFormat="1" ht="27.75" customHeight="1">
      <c r="A262" s="56"/>
      <c r="B262" s="56"/>
      <c r="C262" s="56"/>
      <c r="D262" s="56"/>
      <c r="E262" s="56"/>
      <c r="F262" s="61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71">
        <v>254</v>
      </c>
      <c r="AK262" s="46" t="s">
        <v>462</v>
      </c>
      <c r="AL262" s="46"/>
      <c r="AM262" s="46"/>
      <c r="AN262" s="46"/>
      <c r="AO262" s="46" t="s">
        <v>700</v>
      </c>
      <c r="AP262" s="46">
        <v>2.879</v>
      </c>
      <c r="AQ262" s="46" t="s">
        <v>677</v>
      </c>
      <c r="AR262" s="46">
        <v>2.86</v>
      </c>
      <c r="AS262" s="141">
        <v>43.536</v>
      </c>
      <c r="AT262" s="63">
        <v>43.536</v>
      </c>
      <c r="AU262" s="28"/>
      <c r="AV262" s="144">
        <v>8.565</v>
      </c>
      <c r="AW262" s="144"/>
      <c r="AX262" s="145">
        <v>34.971</v>
      </c>
      <c r="AY262" s="143"/>
      <c r="AZ262" s="35"/>
      <c r="BA262" s="68" t="s">
        <v>1244</v>
      </c>
      <c r="BB262" s="68">
        <v>15576962777</v>
      </c>
      <c r="BC262" s="45"/>
      <c r="BE262" s="60"/>
    </row>
    <row r="263" spans="1:57" s="30" customFormat="1" ht="27.75" customHeight="1">
      <c r="A263" s="56"/>
      <c r="B263" s="56"/>
      <c r="C263" s="56"/>
      <c r="D263" s="56"/>
      <c r="E263" s="56"/>
      <c r="F263" s="61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71">
        <v>255</v>
      </c>
      <c r="AK263" s="46" t="s">
        <v>462</v>
      </c>
      <c r="AL263" s="46"/>
      <c r="AM263" s="46"/>
      <c r="AN263" s="46"/>
      <c r="AO263" s="46" t="s">
        <v>701</v>
      </c>
      <c r="AP263" s="46">
        <v>1.268</v>
      </c>
      <c r="AQ263" s="46" t="s">
        <v>677</v>
      </c>
      <c r="AR263" s="46">
        <v>0.888</v>
      </c>
      <c r="AS263" s="141">
        <v>17.553</v>
      </c>
      <c r="AT263" s="63">
        <v>17.553</v>
      </c>
      <c r="AU263" s="28"/>
      <c r="AV263" s="144">
        <v>7.604</v>
      </c>
      <c r="AW263" s="144"/>
      <c r="AX263" s="145">
        <v>9.949</v>
      </c>
      <c r="AY263" s="143"/>
      <c r="AZ263" s="35"/>
      <c r="BA263" s="68" t="s">
        <v>1244</v>
      </c>
      <c r="BB263" s="68">
        <v>15576962777</v>
      </c>
      <c r="BC263" s="45"/>
      <c r="BE263" s="60"/>
    </row>
    <row r="264" spans="1:57" s="30" customFormat="1" ht="27.75" customHeight="1">
      <c r="A264" s="56"/>
      <c r="B264" s="56"/>
      <c r="C264" s="56"/>
      <c r="D264" s="56"/>
      <c r="E264" s="56"/>
      <c r="F264" s="61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71">
        <v>256</v>
      </c>
      <c r="AK264" s="46" t="s">
        <v>462</v>
      </c>
      <c r="AL264" s="46"/>
      <c r="AM264" s="46"/>
      <c r="AN264" s="46"/>
      <c r="AO264" s="46" t="s">
        <v>702</v>
      </c>
      <c r="AP264" s="46">
        <v>6.699</v>
      </c>
      <c r="AQ264" s="46" t="s">
        <v>677</v>
      </c>
      <c r="AR264" s="46">
        <v>6.228</v>
      </c>
      <c r="AS264" s="141">
        <v>125.849</v>
      </c>
      <c r="AT264" s="63">
        <v>125.849</v>
      </c>
      <c r="AU264" s="28"/>
      <c r="AV264" s="144">
        <v>24.029</v>
      </c>
      <c r="AW264" s="144"/>
      <c r="AX264" s="145">
        <v>101.82</v>
      </c>
      <c r="AY264" s="143"/>
      <c r="AZ264" s="35"/>
      <c r="BA264" s="68" t="s">
        <v>1244</v>
      </c>
      <c r="BB264" s="68">
        <v>15576962777</v>
      </c>
      <c r="BC264" s="45"/>
      <c r="BE264" s="60"/>
    </row>
    <row r="265" spans="1:57" s="30" customFormat="1" ht="27.75" customHeight="1">
      <c r="A265" s="56"/>
      <c r="B265" s="56"/>
      <c r="C265" s="56"/>
      <c r="D265" s="56"/>
      <c r="E265" s="56"/>
      <c r="F265" s="61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71">
        <v>257</v>
      </c>
      <c r="AK265" s="46" t="s">
        <v>462</v>
      </c>
      <c r="AL265" s="46"/>
      <c r="AM265" s="46"/>
      <c r="AN265" s="46"/>
      <c r="AO265" s="46" t="s">
        <v>703</v>
      </c>
      <c r="AP265" s="46">
        <v>3.684</v>
      </c>
      <c r="AQ265" s="46" t="s">
        <v>677</v>
      </c>
      <c r="AR265" s="46">
        <v>3.2</v>
      </c>
      <c r="AS265" s="141">
        <v>62.3935</v>
      </c>
      <c r="AT265" s="63">
        <v>62.3935</v>
      </c>
      <c r="AU265" s="28"/>
      <c r="AV265" s="144">
        <v>13.954</v>
      </c>
      <c r="AW265" s="144"/>
      <c r="AX265" s="145">
        <v>48.439499999999995</v>
      </c>
      <c r="AY265" s="143"/>
      <c r="AZ265" s="35"/>
      <c r="BA265" s="68" t="s">
        <v>1244</v>
      </c>
      <c r="BB265" s="68">
        <v>15576962777</v>
      </c>
      <c r="BC265" s="45"/>
      <c r="BE265" s="60"/>
    </row>
    <row r="266" spans="1:57" s="30" customFormat="1" ht="27.75" customHeight="1">
      <c r="A266" s="56"/>
      <c r="B266" s="56"/>
      <c r="C266" s="56"/>
      <c r="D266" s="56"/>
      <c r="E266" s="56"/>
      <c r="F266" s="61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71">
        <v>258</v>
      </c>
      <c r="AK266" s="46" t="s">
        <v>462</v>
      </c>
      <c r="AL266" s="46"/>
      <c r="AM266" s="46"/>
      <c r="AN266" s="46"/>
      <c r="AO266" s="46" t="s">
        <v>704</v>
      </c>
      <c r="AP266" s="46">
        <v>1.243</v>
      </c>
      <c r="AQ266" s="46" t="s">
        <v>677</v>
      </c>
      <c r="AR266" s="46">
        <v>1.1</v>
      </c>
      <c r="AS266" s="141">
        <v>22.185</v>
      </c>
      <c r="AT266" s="63">
        <v>22.185</v>
      </c>
      <c r="AU266" s="28"/>
      <c r="AV266" s="144">
        <v>8.445</v>
      </c>
      <c r="AW266" s="144"/>
      <c r="AX266" s="145">
        <v>13.739999999999998</v>
      </c>
      <c r="AY266" s="143"/>
      <c r="AZ266" s="35"/>
      <c r="BA266" s="68" t="s">
        <v>1244</v>
      </c>
      <c r="BB266" s="68">
        <v>15576962777</v>
      </c>
      <c r="BC266" s="45"/>
      <c r="BE266" s="60"/>
    </row>
    <row r="267" spans="1:57" s="30" customFormat="1" ht="27.75" customHeight="1">
      <c r="A267" s="56"/>
      <c r="B267" s="56"/>
      <c r="C267" s="56"/>
      <c r="D267" s="56"/>
      <c r="E267" s="56"/>
      <c r="F267" s="61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71">
        <v>259</v>
      </c>
      <c r="AK267" s="46" t="s">
        <v>462</v>
      </c>
      <c r="AL267" s="46"/>
      <c r="AM267" s="46"/>
      <c r="AN267" s="46"/>
      <c r="AO267" s="46" t="s">
        <v>705</v>
      </c>
      <c r="AP267" s="46">
        <v>1.99</v>
      </c>
      <c r="AQ267" s="46" t="s">
        <v>677</v>
      </c>
      <c r="AR267" s="46">
        <v>1.68</v>
      </c>
      <c r="AS267" s="141">
        <v>34.764</v>
      </c>
      <c r="AT267" s="63">
        <v>34.764</v>
      </c>
      <c r="AU267" s="28"/>
      <c r="AV267" s="144">
        <v>10.508</v>
      </c>
      <c r="AW267" s="144"/>
      <c r="AX267" s="145">
        <v>24.256</v>
      </c>
      <c r="AY267" s="143"/>
      <c r="AZ267" s="35"/>
      <c r="BA267" s="68" t="s">
        <v>1244</v>
      </c>
      <c r="BB267" s="68">
        <v>15576962777</v>
      </c>
      <c r="BC267" s="45"/>
      <c r="BE267" s="60"/>
    </row>
    <row r="268" spans="1:57" s="30" customFormat="1" ht="27.75" customHeight="1">
      <c r="A268" s="56"/>
      <c r="B268" s="56"/>
      <c r="C268" s="56"/>
      <c r="D268" s="56"/>
      <c r="E268" s="56"/>
      <c r="F268" s="61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71">
        <v>260</v>
      </c>
      <c r="AK268" s="46" t="s">
        <v>462</v>
      </c>
      <c r="AL268" s="46"/>
      <c r="AM268" s="46"/>
      <c r="AN268" s="46"/>
      <c r="AO268" s="46" t="s">
        <v>706</v>
      </c>
      <c r="AP268" s="46">
        <v>1.777</v>
      </c>
      <c r="AQ268" s="46" t="s">
        <v>677</v>
      </c>
      <c r="AR268" s="46">
        <v>0.232</v>
      </c>
      <c r="AS268" s="141">
        <v>8.3655</v>
      </c>
      <c r="AT268" s="63">
        <v>8.3655</v>
      </c>
      <c r="AU268" s="28"/>
      <c r="AV268" s="144">
        <v>2.7</v>
      </c>
      <c r="AW268" s="144"/>
      <c r="AX268" s="145">
        <v>5.6655</v>
      </c>
      <c r="AY268" s="143"/>
      <c r="AZ268" s="35"/>
      <c r="BA268" s="68" t="s">
        <v>1244</v>
      </c>
      <c r="BB268" s="68">
        <v>15576962777</v>
      </c>
      <c r="BC268" s="45"/>
      <c r="BE268" s="60"/>
    </row>
    <row r="269" spans="1:57" s="30" customFormat="1" ht="27.75" customHeight="1">
      <c r="A269" s="56"/>
      <c r="B269" s="56"/>
      <c r="C269" s="56"/>
      <c r="D269" s="56"/>
      <c r="E269" s="56"/>
      <c r="F269" s="61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71">
        <v>261</v>
      </c>
      <c r="AK269" s="46" t="s">
        <v>462</v>
      </c>
      <c r="AL269" s="46"/>
      <c r="AM269" s="46"/>
      <c r="AN269" s="46"/>
      <c r="AO269" s="46" t="s">
        <v>707</v>
      </c>
      <c r="AP269" s="46">
        <v>0.352</v>
      </c>
      <c r="AQ269" s="46" t="s">
        <v>677</v>
      </c>
      <c r="AR269" s="46">
        <v>0.352</v>
      </c>
      <c r="AS269" s="141">
        <v>6.933</v>
      </c>
      <c r="AT269" s="63">
        <v>6.933</v>
      </c>
      <c r="AU269" s="28"/>
      <c r="AV269" s="144">
        <v>4.221</v>
      </c>
      <c r="AW269" s="144"/>
      <c r="AX269" s="145">
        <v>2.7119999999999997</v>
      </c>
      <c r="AY269" s="143"/>
      <c r="AZ269" s="35"/>
      <c r="BA269" s="68" t="s">
        <v>1244</v>
      </c>
      <c r="BB269" s="68">
        <v>15576962777</v>
      </c>
      <c r="BC269" s="45"/>
      <c r="BE269" s="60"/>
    </row>
    <row r="270" spans="1:57" s="30" customFormat="1" ht="27.75" customHeight="1">
      <c r="A270" s="56"/>
      <c r="B270" s="56"/>
      <c r="C270" s="56"/>
      <c r="D270" s="56"/>
      <c r="E270" s="56"/>
      <c r="F270" s="61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71">
        <v>262</v>
      </c>
      <c r="AK270" s="46" t="s">
        <v>462</v>
      </c>
      <c r="AL270" s="46"/>
      <c r="AM270" s="46"/>
      <c r="AN270" s="46"/>
      <c r="AO270" s="46" t="s">
        <v>708</v>
      </c>
      <c r="AP270" s="46">
        <v>4.514</v>
      </c>
      <c r="AQ270" s="46" t="s">
        <v>677</v>
      </c>
      <c r="AR270" s="46">
        <v>4</v>
      </c>
      <c r="AS270" s="141">
        <v>80.454</v>
      </c>
      <c r="AT270" s="63">
        <v>80.454</v>
      </c>
      <c r="AU270" s="28"/>
      <c r="AV270" s="144">
        <v>17.119</v>
      </c>
      <c r="AW270" s="144"/>
      <c r="AX270" s="145">
        <v>63.334999999999994</v>
      </c>
      <c r="AY270" s="143"/>
      <c r="AZ270" s="35"/>
      <c r="BA270" s="68" t="s">
        <v>1244</v>
      </c>
      <c r="BB270" s="68">
        <v>15576962777</v>
      </c>
      <c r="BC270" s="45"/>
      <c r="BE270" s="60"/>
    </row>
    <row r="271" spans="1:57" s="30" customFormat="1" ht="27.75" customHeight="1">
      <c r="A271" s="56"/>
      <c r="B271" s="56"/>
      <c r="C271" s="56"/>
      <c r="D271" s="56"/>
      <c r="E271" s="56"/>
      <c r="F271" s="61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71">
        <v>263</v>
      </c>
      <c r="AK271" s="46" t="s">
        <v>462</v>
      </c>
      <c r="AL271" s="46"/>
      <c r="AM271" s="46"/>
      <c r="AN271" s="46"/>
      <c r="AO271" s="46" t="s">
        <v>709</v>
      </c>
      <c r="AP271" s="46">
        <v>1.54</v>
      </c>
      <c r="AQ271" s="46" t="s">
        <v>677</v>
      </c>
      <c r="AR271" s="46">
        <v>1.42</v>
      </c>
      <c r="AS271" s="141">
        <v>28.397</v>
      </c>
      <c r="AT271" s="63">
        <v>28.397</v>
      </c>
      <c r="AU271" s="28"/>
      <c r="AV271" s="144">
        <v>9.306</v>
      </c>
      <c r="AW271" s="144"/>
      <c r="AX271" s="145">
        <v>19.091</v>
      </c>
      <c r="AY271" s="143"/>
      <c r="AZ271" s="35"/>
      <c r="BA271" s="68" t="s">
        <v>1244</v>
      </c>
      <c r="BB271" s="68">
        <v>15576962777</v>
      </c>
      <c r="BC271" s="45"/>
      <c r="BE271" s="60"/>
    </row>
    <row r="272" spans="1:57" s="30" customFormat="1" ht="27.75" customHeight="1">
      <c r="A272" s="56"/>
      <c r="B272" s="56"/>
      <c r="C272" s="56"/>
      <c r="D272" s="56"/>
      <c r="E272" s="56"/>
      <c r="F272" s="61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71">
        <v>264</v>
      </c>
      <c r="AK272" s="46" t="s">
        <v>462</v>
      </c>
      <c r="AL272" s="46"/>
      <c r="AM272" s="46"/>
      <c r="AN272" s="46"/>
      <c r="AO272" s="46" t="s">
        <v>710</v>
      </c>
      <c r="AP272" s="46">
        <v>0.873</v>
      </c>
      <c r="AQ272" s="46" t="s">
        <v>677</v>
      </c>
      <c r="AR272" s="46">
        <v>0.736</v>
      </c>
      <c r="AS272" s="141">
        <v>14.806</v>
      </c>
      <c r="AT272" s="63">
        <v>14.806</v>
      </c>
      <c r="AU272" s="28"/>
      <c r="AV272" s="144">
        <v>7.243</v>
      </c>
      <c r="AW272" s="144"/>
      <c r="AX272" s="145">
        <v>7.563</v>
      </c>
      <c r="AY272" s="143"/>
      <c r="AZ272" s="35"/>
      <c r="BA272" s="68" t="s">
        <v>1244</v>
      </c>
      <c r="BB272" s="68">
        <v>15576962777</v>
      </c>
      <c r="BC272" s="45"/>
      <c r="BE272" s="60"/>
    </row>
    <row r="273" spans="1:57" s="30" customFormat="1" ht="27.75" customHeight="1">
      <c r="A273" s="56"/>
      <c r="B273" s="56"/>
      <c r="C273" s="56"/>
      <c r="D273" s="56"/>
      <c r="E273" s="56"/>
      <c r="F273" s="61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71">
        <v>265</v>
      </c>
      <c r="AK273" s="46" t="s">
        <v>462</v>
      </c>
      <c r="AL273" s="46"/>
      <c r="AM273" s="46"/>
      <c r="AN273" s="46"/>
      <c r="AO273" s="46" t="s">
        <v>711</v>
      </c>
      <c r="AP273" s="46">
        <v>3.073</v>
      </c>
      <c r="AQ273" s="46" t="s">
        <v>677</v>
      </c>
      <c r="AR273" s="46">
        <v>3.06</v>
      </c>
      <c r="AS273" s="141">
        <v>62.117</v>
      </c>
      <c r="AT273" s="63">
        <v>62.117</v>
      </c>
      <c r="AU273" s="28"/>
      <c r="AV273" s="144">
        <v>14.114</v>
      </c>
      <c r="AW273" s="144"/>
      <c r="AX273" s="145">
        <v>48.003</v>
      </c>
      <c r="AY273" s="143"/>
      <c r="AZ273" s="35"/>
      <c r="BA273" s="68" t="s">
        <v>1244</v>
      </c>
      <c r="BB273" s="68">
        <v>15576962777</v>
      </c>
      <c r="BC273" s="45"/>
      <c r="BE273" s="60"/>
    </row>
    <row r="274" spans="1:57" s="30" customFormat="1" ht="27.75" customHeight="1">
      <c r="A274" s="56"/>
      <c r="B274" s="56"/>
      <c r="C274" s="56"/>
      <c r="D274" s="56"/>
      <c r="E274" s="56"/>
      <c r="F274" s="61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71">
        <v>266</v>
      </c>
      <c r="AK274" s="46" t="s">
        <v>462</v>
      </c>
      <c r="AL274" s="46"/>
      <c r="AM274" s="46"/>
      <c r="AN274" s="46"/>
      <c r="AO274" s="46" t="s">
        <v>712</v>
      </c>
      <c r="AP274" s="46">
        <v>2.584</v>
      </c>
      <c r="AQ274" s="46" t="s">
        <v>677</v>
      </c>
      <c r="AR274" s="46">
        <v>2.513</v>
      </c>
      <c r="AS274" s="141">
        <v>50.485</v>
      </c>
      <c r="AT274" s="63">
        <v>50.485</v>
      </c>
      <c r="AU274" s="28"/>
      <c r="AV274" s="144">
        <v>12.592</v>
      </c>
      <c r="AW274" s="144"/>
      <c r="AX274" s="145">
        <v>37.893</v>
      </c>
      <c r="AY274" s="143"/>
      <c r="AZ274" s="35"/>
      <c r="BA274" s="68" t="s">
        <v>1244</v>
      </c>
      <c r="BB274" s="68">
        <v>15576962777</v>
      </c>
      <c r="BC274" s="45"/>
      <c r="BE274" s="60"/>
    </row>
    <row r="275" spans="1:57" s="30" customFormat="1" ht="27.75" customHeight="1">
      <c r="A275" s="56"/>
      <c r="B275" s="56"/>
      <c r="C275" s="56"/>
      <c r="D275" s="56"/>
      <c r="E275" s="56"/>
      <c r="F275" s="61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71">
        <v>267</v>
      </c>
      <c r="AK275" s="46" t="s">
        <v>462</v>
      </c>
      <c r="AL275" s="46"/>
      <c r="AM275" s="46"/>
      <c r="AN275" s="46"/>
      <c r="AO275" s="46" t="s">
        <v>713</v>
      </c>
      <c r="AP275" s="46">
        <v>1.845</v>
      </c>
      <c r="AQ275" s="46" t="s">
        <v>677</v>
      </c>
      <c r="AR275" s="46">
        <v>1.34</v>
      </c>
      <c r="AS275" s="141">
        <v>22.973</v>
      </c>
      <c r="AT275" s="63">
        <v>22.973</v>
      </c>
      <c r="AU275" s="28"/>
      <c r="AV275" s="144">
        <v>7.604</v>
      </c>
      <c r="AW275" s="144"/>
      <c r="AX275" s="145">
        <v>15.369</v>
      </c>
      <c r="AY275" s="143"/>
      <c r="AZ275" s="35"/>
      <c r="BA275" s="68" t="s">
        <v>1244</v>
      </c>
      <c r="BB275" s="68">
        <v>15576962777</v>
      </c>
      <c r="BC275" s="45"/>
      <c r="BE275" s="60"/>
    </row>
    <row r="276" spans="1:57" s="30" customFormat="1" ht="27.75" customHeight="1">
      <c r="A276" s="56"/>
      <c r="B276" s="56"/>
      <c r="C276" s="56"/>
      <c r="D276" s="56"/>
      <c r="E276" s="56"/>
      <c r="F276" s="61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71">
        <v>268</v>
      </c>
      <c r="AK276" s="46" t="s">
        <v>462</v>
      </c>
      <c r="AL276" s="46"/>
      <c r="AM276" s="46"/>
      <c r="AN276" s="46"/>
      <c r="AO276" s="46" t="s">
        <v>714</v>
      </c>
      <c r="AP276" s="46">
        <v>2.011</v>
      </c>
      <c r="AQ276" s="46" t="s">
        <v>677</v>
      </c>
      <c r="AR276" s="46">
        <v>1.6</v>
      </c>
      <c r="AS276" s="141">
        <v>20.989</v>
      </c>
      <c r="AT276" s="63">
        <v>20.989</v>
      </c>
      <c r="AU276" s="28"/>
      <c r="AV276" s="144">
        <v>4.5</v>
      </c>
      <c r="AW276" s="144"/>
      <c r="AX276" s="145">
        <v>16.489</v>
      </c>
      <c r="AY276" s="143"/>
      <c r="AZ276" s="35"/>
      <c r="BA276" s="68" t="s">
        <v>1244</v>
      </c>
      <c r="BB276" s="68">
        <v>15576962777</v>
      </c>
      <c r="BC276" s="45"/>
      <c r="BE276" s="60"/>
    </row>
    <row r="277" spans="1:57" s="30" customFormat="1" ht="27.75" customHeight="1">
      <c r="A277" s="56"/>
      <c r="B277" s="56"/>
      <c r="C277" s="56"/>
      <c r="D277" s="56"/>
      <c r="E277" s="56"/>
      <c r="F277" s="61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71">
        <v>269</v>
      </c>
      <c r="AK277" s="46" t="s">
        <v>462</v>
      </c>
      <c r="AL277" s="46"/>
      <c r="AM277" s="46"/>
      <c r="AN277" s="46"/>
      <c r="AO277" s="46" t="s">
        <v>715</v>
      </c>
      <c r="AP277" s="46">
        <v>1.905</v>
      </c>
      <c r="AQ277" s="46" t="s">
        <v>677</v>
      </c>
      <c r="AR277" s="46">
        <v>1.24</v>
      </c>
      <c r="AS277" s="141">
        <v>29.487</v>
      </c>
      <c r="AT277" s="63">
        <v>29.487</v>
      </c>
      <c r="AU277" s="28"/>
      <c r="AV277" s="144">
        <v>10.508</v>
      </c>
      <c r="AW277" s="144"/>
      <c r="AX277" s="145">
        <v>18.979</v>
      </c>
      <c r="AY277" s="143"/>
      <c r="AZ277" s="35"/>
      <c r="BA277" s="68" t="s">
        <v>1244</v>
      </c>
      <c r="BB277" s="68">
        <v>15576962777</v>
      </c>
      <c r="BC277" s="45"/>
      <c r="BE277" s="60"/>
    </row>
    <row r="278" spans="1:57" s="30" customFormat="1" ht="27.75" customHeight="1">
      <c r="A278" s="56"/>
      <c r="B278" s="56"/>
      <c r="C278" s="56"/>
      <c r="D278" s="56"/>
      <c r="E278" s="56"/>
      <c r="F278" s="61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71">
        <v>270</v>
      </c>
      <c r="AK278" s="46" t="s">
        <v>462</v>
      </c>
      <c r="AL278" s="46"/>
      <c r="AM278" s="46"/>
      <c r="AN278" s="46"/>
      <c r="AO278" s="46" t="s">
        <v>716</v>
      </c>
      <c r="AP278" s="46">
        <v>2.803</v>
      </c>
      <c r="AQ278" s="46" t="s">
        <v>677</v>
      </c>
      <c r="AR278" s="46">
        <v>2.16</v>
      </c>
      <c r="AS278" s="141">
        <v>42.958</v>
      </c>
      <c r="AT278" s="63">
        <v>42.958</v>
      </c>
      <c r="AU278" s="28"/>
      <c r="AV278" s="144">
        <v>11.41</v>
      </c>
      <c r="AW278" s="144"/>
      <c r="AX278" s="145">
        <v>31.548000000000002</v>
      </c>
      <c r="AY278" s="143"/>
      <c r="AZ278" s="35"/>
      <c r="BA278" s="68" t="s">
        <v>1244</v>
      </c>
      <c r="BB278" s="68">
        <v>15576962777</v>
      </c>
      <c r="BC278" s="45"/>
      <c r="BE278" s="60"/>
    </row>
    <row r="279" spans="1:57" s="30" customFormat="1" ht="27.75" customHeight="1">
      <c r="A279" s="56"/>
      <c r="B279" s="56"/>
      <c r="C279" s="56"/>
      <c r="D279" s="56"/>
      <c r="E279" s="56"/>
      <c r="F279" s="61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71">
        <v>271</v>
      </c>
      <c r="AK279" s="46" t="s">
        <v>462</v>
      </c>
      <c r="AL279" s="46"/>
      <c r="AM279" s="46"/>
      <c r="AN279" s="46"/>
      <c r="AO279" s="46" t="s">
        <v>717</v>
      </c>
      <c r="AP279" s="46">
        <v>3.115</v>
      </c>
      <c r="AQ279" s="46" t="s">
        <v>677</v>
      </c>
      <c r="AR279" s="46">
        <v>3.11</v>
      </c>
      <c r="AS279" s="141">
        <v>66.734</v>
      </c>
      <c r="AT279" s="63">
        <v>66.734</v>
      </c>
      <c r="AU279" s="28"/>
      <c r="AV279" s="144">
        <v>16.017</v>
      </c>
      <c r="AW279" s="144"/>
      <c r="AX279" s="145">
        <v>50.717</v>
      </c>
      <c r="AY279" s="143"/>
      <c r="AZ279" s="35"/>
      <c r="BA279" s="68" t="s">
        <v>1244</v>
      </c>
      <c r="BB279" s="68">
        <v>15576962777</v>
      </c>
      <c r="BC279" s="45"/>
      <c r="BE279" s="60"/>
    </row>
    <row r="280" spans="1:57" s="30" customFormat="1" ht="27.75" customHeight="1">
      <c r="A280" s="56"/>
      <c r="B280" s="56"/>
      <c r="C280" s="56"/>
      <c r="D280" s="56"/>
      <c r="E280" s="56"/>
      <c r="F280" s="61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71">
        <v>272</v>
      </c>
      <c r="AK280" s="46" t="s">
        <v>462</v>
      </c>
      <c r="AL280" s="46"/>
      <c r="AM280" s="46"/>
      <c r="AN280" s="46"/>
      <c r="AO280" s="46" t="s">
        <v>718</v>
      </c>
      <c r="AP280" s="46">
        <v>1.597</v>
      </c>
      <c r="AQ280" s="46" t="s">
        <v>677</v>
      </c>
      <c r="AR280" s="46">
        <v>1.12</v>
      </c>
      <c r="AS280" s="141">
        <v>20.071</v>
      </c>
      <c r="AT280" s="63">
        <v>20.071</v>
      </c>
      <c r="AU280" s="28"/>
      <c r="AV280" s="144">
        <v>7.584</v>
      </c>
      <c r="AW280" s="144"/>
      <c r="AX280" s="145">
        <v>12.486999999999998</v>
      </c>
      <c r="AY280" s="143"/>
      <c r="AZ280" s="35"/>
      <c r="BA280" s="68" t="s">
        <v>1244</v>
      </c>
      <c r="BB280" s="68">
        <v>15576962777</v>
      </c>
      <c r="BC280" s="45"/>
      <c r="BE280" s="60"/>
    </row>
    <row r="281" spans="1:57" s="30" customFormat="1" ht="27.75" customHeight="1">
      <c r="A281" s="56"/>
      <c r="B281" s="56"/>
      <c r="C281" s="56"/>
      <c r="D281" s="56"/>
      <c r="E281" s="56"/>
      <c r="F281" s="61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71">
        <v>273</v>
      </c>
      <c r="AK281" s="46" t="s">
        <v>462</v>
      </c>
      <c r="AL281" s="46"/>
      <c r="AM281" s="46"/>
      <c r="AN281" s="46"/>
      <c r="AO281" s="46" t="s">
        <v>719</v>
      </c>
      <c r="AP281" s="46">
        <v>1.525</v>
      </c>
      <c r="AQ281" s="46" t="s">
        <v>677</v>
      </c>
      <c r="AR281" s="46">
        <v>1.128</v>
      </c>
      <c r="AS281" s="141">
        <v>23.399</v>
      </c>
      <c r="AT281" s="63">
        <v>23.399</v>
      </c>
      <c r="AU281" s="28"/>
      <c r="AV281" s="144">
        <v>8.806</v>
      </c>
      <c r="AW281" s="144"/>
      <c r="AX281" s="145">
        <v>14.593</v>
      </c>
      <c r="AY281" s="143"/>
      <c r="AZ281" s="35"/>
      <c r="BA281" s="68" t="s">
        <v>1244</v>
      </c>
      <c r="BB281" s="68">
        <v>15576962777</v>
      </c>
      <c r="BC281" s="45"/>
      <c r="BE281" s="60"/>
    </row>
    <row r="282" spans="1:57" s="30" customFormat="1" ht="27.75" customHeight="1">
      <c r="A282" s="56"/>
      <c r="B282" s="56"/>
      <c r="C282" s="56"/>
      <c r="D282" s="56"/>
      <c r="E282" s="56"/>
      <c r="F282" s="61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71">
        <v>274</v>
      </c>
      <c r="AK282" s="46" t="s">
        <v>462</v>
      </c>
      <c r="AL282" s="46"/>
      <c r="AM282" s="46"/>
      <c r="AN282" s="46"/>
      <c r="AO282" s="46" t="s">
        <v>720</v>
      </c>
      <c r="AP282" s="46">
        <v>1.512</v>
      </c>
      <c r="AQ282" s="46" t="s">
        <v>677</v>
      </c>
      <c r="AR282" s="46">
        <v>1.4</v>
      </c>
      <c r="AS282" s="141">
        <v>28.156</v>
      </c>
      <c r="AT282" s="63">
        <v>28.156</v>
      </c>
      <c r="AU282" s="28"/>
      <c r="AV282" s="144">
        <v>9.305</v>
      </c>
      <c r="AW282" s="144"/>
      <c r="AX282" s="145">
        <v>18.851</v>
      </c>
      <c r="AY282" s="143"/>
      <c r="AZ282" s="35"/>
      <c r="BA282" s="68" t="s">
        <v>1244</v>
      </c>
      <c r="BB282" s="68">
        <v>15576962777</v>
      </c>
      <c r="BC282" s="45"/>
      <c r="BE282" s="60"/>
    </row>
    <row r="283" spans="1:57" s="30" customFormat="1" ht="27.75" customHeight="1">
      <c r="A283" s="56"/>
      <c r="B283" s="56"/>
      <c r="C283" s="56"/>
      <c r="D283" s="56"/>
      <c r="E283" s="56"/>
      <c r="F283" s="61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71">
        <v>275</v>
      </c>
      <c r="AK283" s="46" t="s">
        <v>462</v>
      </c>
      <c r="AL283" s="46"/>
      <c r="AM283" s="46"/>
      <c r="AN283" s="46"/>
      <c r="AO283" s="46" t="s">
        <v>721</v>
      </c>
      <c r="AP283" s="46">
        <v>4.022</v>
      </c>
      <c r="AQ283" s="46" t="s">
        <v>677</v>
      </c>
      <c r="AR283" s="46">
        <v>4.02</v>
      </c>
      <c r="AS283" s="141">
        <v>80.692</v>
      </c>
      <c r="AT283" s="63">
        <v>80.692</v>
      </c>
      <c r="AU283" s="28"/>
      <c r="AV283" s="144">
        <v>17.119</v>
      </c>
      <c r="AW283" s="144"/>
      <c r="AX283" s="145">
        <v>63.573</v>
      </c>
      <c r="AY283" s="143"/>
      <c r="AZ283" s="35"/>
      <c r="BA283" s="68" t="s">
        <v>1244</v>
      </c>
      <c r="BB283" s="68">
        <v>15576962777</v>
      </c>
      <c r="BC283" s="45"/>
      <c r="BE283" s="60"/>
    </row>
    <row r="284" spans="1:57" s="30" customFormat="1" ht="27.75" customHeight="1">
      <c r="A284" s="56"/>
      <c r="B284" s="56"/>
      <c r="C284" s="56"/>
      <c r="D284" s="56"/>
      <c r="E284" s="56"/>
      <c r="F284" s="61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71">
        <v>276</v>
      </c>
      <c r="AK284" s="46" t="s">
        <v>462</v>
      </c>
      <c r="AL284" s="46"/>
      <c r="AM284" s="46"/>
      <c r="AN284" s="46"/>
      <c r="AO284" s="46" t="s">
        <v>722</v>
      </c>
      <c r="AP284" s="46">
        <v>3.035</v>
      </c>
      <c r="AQ284" s="46" t="s">
        <v>677</v>
      </c>
      <c r="AR284" s="46">
        <v>1.86</v>
      </c>
      <c r="AS284" s="141">
        <v>45.044</v>
      </c>
      <c r="AT284" s="63">
        <v>45.044</v>
      </c>
      <c r="AU284" s="28"/>
      <c r="AV284" s="144">
        <v>13.513</v>
      </c>
      <c r="AW284" s="144"/>
      <c r="AX284" s="145">
        <v>31.531000000000002</v>
      </c>
      <c r="AY284" s="143"/>
      <c r="AZ284" s="35"/>
      <c r="BA284" s="68" t="s">
        <v>1244</v>
      </c>
      <c r="BB284" s="68">
        <v>15576962777</v>
      </c>
      <c r="BC284" s="45"/>
      <c r="BE284" s="60"/>
    </row>
    <row r="285" spans="1:57" s="30" customFormat="1" ht="27.75" customHeight="1">
      <c r="A285" s="56"/>
      <c r="B285" s="56"/>
      <c r="C285" s="56"/>
      <c r="D285" s="56"/>
      <c r="E285" s="56"/>
      <c r="F285" s="61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71">
        <v>277</v>
      </c>
      <c r="AK285" s="46" t="s">
        <v>463</v>
      </c>
      <c r="AL285" s="46" t="s">
        <v>723</v>
      </c>
      <c r="AM285" s="46" t="s">
        <v>724</v>
      </c>
      <c r="AN285" s="46" t="s">
        <v>725</v>
      </c>
      <c r="AO285" s="46" t="s">
        <v>726</v>
      </c>
      <c r="AP285" s="46">
        <v>2.941</v>
      </c>
      <c r="AQ285" s="46" t="s">
        <v>71</v>
      </c>
      <c r="AR285" s="46">
        <v>2.941</v>
      </c>
      <c r="AS285" s="150">
        <v>59.2</v>
      </c>
      <c r="AT285" s="86">
        <v>59.2</v>
      </c>
      <c r="AU285" s="68"/>
      <c r="AV285" s="86">
        <v>26.5</v>
      </c>
      <c r="AW285" s="87"/>
      <c r="AX285" s="86">
        <f>AT285-AV285</f>
        <v>32.7</v>
      </c>
      <c r="AY285" s="48"/>
      <c r="AZ285" s="35"/>
      <c r="BA285" s="68" t="s">
        <v>727</v>
      </c>
      <c r="BB285" s="68">
        <v>13574353998</v>
      </c>
      <c r="BC285" s="45"/>
      <c r="BE285" s="60"/>
    </row>
    <row r="286" spans="1:57" s="30" customFormat="1" ht="27.75" customHeight="1">
      <c r="A286" s="56"/>
      <c r="B286" s="56"/>
      <c r="C286" s="56"/>
      <c r="D286" s="56"/>
      <c r="E286" s="56"/>
      <c r="F286" s="61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71">
        <v>278</v>
      </c>
      <c r="AK286" s="46" t="s">
        <v>463</v>
      </c>
      <c r="AL286" s="46" t="s">
        <v>728</v>
      </c>
      <c r="AM286" s="46" t="s">
        <v>729</v>
      </c>
      <c r="AN286" s="46" t="s">
        <v>730</v>
      </c>
      <c r="AO286" s="46" t="s">
        <v>731</v>
      </c>
      <c r="AP286" s="46">
        <v>3.24</v>
      </c>
      <c r="AQ286" s="46" t="s">
        <v>71</v>
      </c>
      <c r="AR286" s="46">
        <v>3.24</v>
      </c>
      <c r="AS286" s="150">
        <v>65.49</v>
      </c>
      <c r="AT286" s="86">
        <v>65.49</v>
      </c>
      <c r="AU286" s="68"/>
      <c r="AV286" s="86">
        <v>29.2</v>
      </c>
      <c r="AW286" s="87"/>
      <c r="AX286" s="86">
        <v>36.33</v>
      </c>
      <c r="AY286" s="48"/>
      <c r="AZ286" s="35"/>
      <c r="BA286" s="68" t="s">
        <v>727</v>
      </c>
      <c r="BB286" s="68">
        <v>13574353998</v>
      </c>
      <c r="BC286" s="45"/>
      <c r="BE286" s="60"/>
    </row>
    <row r="287" spans="1:57" s="30" customFormat="1" ht="27.75" customHeight="1">
      <c r="A287" s="56"/>
      <c r="B287" s="56"/>
      <c r="C287" s="56"/>
      <c r="D287" s="56"/>
      <c r="E287" s="56"/>
      <c r="F287" s="61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71">
        <v>279</v>
      </c>
      <c r="AK287" s="46" t="s">
        <v>463</v>
      </c>
      <c r="AL287" s="46" t="s">
        <v>732</v>
      </c>
      <c r="AM287" s="46" t="s">
        <v>733</v>
      </c>
      <c r="AN287" s="46" t="s">
        <v>734</v>
      </c>
      <c r="AO287" s="46" t="s">
        <v>735</v>
      </c>
      <c r="AP287" s="46">
        <v>3.3</v>
      </c>
      <c r="AQ287" s="46" t="s">
        <v>71</v>
      </c>
      <c r="AR287" s="46">
        <v>3.3</v>
      </c>
      <c r="AS287" s="150">
        <v>66.693</v>
      </c>
      <c r="AT287" s="86">
        <v>66.693</v>
      </c>
      <c r="AU287" s="68"/>
      <c r="AV287" s="86">
        <v>29.7</v>
      </c>
      <c r="AW287" s="87"/>
      <c r="AX287" s="86">
        <v>36.993</v>
      </c>
      <c r="AY287" s="48"/>
      <c r="AZ287" s="35"/>
      <c r="BA287" s="68" t="s">
        <v>727</v>
      </c>
      <c r="BB287" s="68">
        <v>13574353998</v>
      </c>
      <c r="BC287" s="45"/>
      <c r="BE287" s="60"/>
    </row>
    <row r="288" spans="1:57" s="30" customFormat="1" ht="27.75" customHeight="1">
      <c r="A288" s="56"/>
      <c r="B288" s="56"/>
      <c r="C288" s="56"/>
      <c r="D288" s="56"/>
      <c r="E288" s="56"/>
      <c r="F288" s="61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71">
        <v>280</v>
      </c>
      <c r="AK288" s="46" t="s">
        <v>463</v>
      </c>
      <c r="AL288" s="46" t="s">
        <v>723</v>
      </c>
      <c r="AM288" s="46" t="s">
        <v>736</v>
      </c>
      <c r="AN288" s="46" t="s">
        <v>737</v>
      </c>
      <c r="AO288" s="46" t="s">
        <v>738</v>
      </c>
      <c r="AP288" s="46">
        <v>3.1</v>
      </c>
      <c r="AQ288" s="46" t="s">
        <v>71</v>
      </c>
      <c r="AR288" s="46">
        <v>3.1</v>
      </c>
      <c r="AS288" s="150">
        <v>62.232</v>
      </c>
      <c r="AT288" s="86">
        <v>62.232</v>
      </c>
      <c r="AU288" s="68"/>
      <c r="AV288" s="86">
        <v>27.9</v>
      </c>
      <c r="AW288" s="87"/>
      <c r="AX288" s="86">
        <v>34.332</v>
      </c>
      <c r="AY288" s="48"/>
      <c r="AZ288" s="35"/>
      <c r="BA288" s="68" t="s">
        <v>727</v>
      </c>
      <c r="BB288" s="68">
        <v>13574353998</v>
      </c>
      <c r="BC288" s="45"/>
      <c r="BE288" s="60"/>
    </row>
    <row r="289" spans="1:57" s="30" customFormat="1" ht="27.75" customHeight="1">
      <c r="A289" s="56"/>
      <c r="B289" s="56"/>
      <c r="C289" s="56"/>
      <c r="D289" s="56"/>
      <c r="E289" s="56"/>
      <c r="F289" s="61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71">
        <v>281</v>
      </c>
      <c r="AK289" s="46" t="s">
        <v>463</v>
      </c>
      <c r="AL289" s="46" t="s">
        <v>739</v>
      </c>
      <c r="AM289" s="46" t="s">
        <v>740</v>
      </c>
      <c r="AN289" s="46" t="s">
        <v>741</v>
      </c>
      <c r="AO289" s="46" t="s">
        <v>742</v>
      </c>
      <c r="AP289" s="46">
        <v>2.8</v>
      </c>
      <c r="AQ289" s="46" t="s">
        <v>71</v>
      </c>
      <c r="AR289" s="46">
        <v>2.8</v>
      </c>
      <c r="AS289" s="150">
        <v>56.169</v>
      </c>
      <c r="AT289" s="86">
        <v>56.169</v>
      </c>
      <c r="AU289" s="68"/>
      <c r="AV289" s="86">
        <v>25.2</v>
      </c>
      <c r="AW289" s="87"/>
      <c r="AX289" s="86">
        <v>30.969</v>
      </c>
      <c r="AY289" s="48"/>
      <c r="AZ289" s="35"/>
      <c r="BA289" s="68" t="s">
        <v>727</v>
      </c>
      <c r="BB289" s="68">
        <v>13574353998</v>
      </c>
      <c r="BC289" s="45"/>
      <c r="BE289" s="60"/>
    </row>
    <row r="290" spans="1:57" s="30" customFormat="1" ht="27.75" customHeight="1">
      <c r="A290" s="56"/>
      <c r="B290" s="56"/>
      <c r="C290" s="56"/>
      <c r="D290" s="56"/>
      <c r="E290" s="56"/>
      <c r="F290" s="61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71">
        <v>282</v>
      </c>
      <c r="AK290" s="46" t="s">
        <v>463</v>
      </c>
      <c r="AL290" s="46" t="s">
        <v>743</v>
      </c>
      <c r="AM290" s="46" t="s">
        <v>744</v>
      </c>
      <c r="AN290" s="46" t="s">
        <v>745</v>
      </c>
      <c r="AO290" s="46" t="s">
        <v>746</v>
      </c>
      <c r="AP290" s="46">
        <v>3.9</v>
      </c>
      <c r="AQ290" s="46" t="s">
        <v>71</v>
      </c>
      <c r="AR290" s="46">
        <v>3.9</v>
      </c>
      <c r="AS290" s="150">
        <v>75.38</v>
      </c>
      <c r="AT290" s="86">
        <v>75.38</v>
      </c>
      <c r="AU290" s="68"/>
      <c r="AV290" s="86">
        <v>35.1</v>
      </c>
      <c r="AW290" s="87"/>
      <c r="AX290" s="86">
        <v>40.28</v>
      </c>
      <c r="AY290" s="48"/>
      <c r="AZ290" s="35"/>
      <c r="BA290" s="68" t="s">
        <v>727</v>
      </c>
      <c r="BB290" s="68">
        <v>13574353998</v>
      </c>
      <c r="BC290" s="45"/>
      <c r="BE290" s="60"/>
    </row>
    <row r="291" spans="1:57" s="30" customFormat="1" ht="27.75" customHeight="1">
      <c r="A291" s="56"/>
      <c r="B291" s="56"/>
      <c r="C291" s="56"/>
      <c r="D291" s="56"/>
      <c r="E291" s="56"/>
      <c r="F291" s="61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71">
        <v>283</v>
      </c>
      <c r="AK291" s="46" t="s">
        <v>463</v>
      </c>
      <c r="AL291" s="46" t="s">
        <v>723</v>
      </c>
      <c r="AM291" s="46" t="s">
        <v>747</v>
      </c>
      <c r="AN291" s="46" t="s">
        <v>748</v>
      </c>
      <c r="AO291" s="46" t="s">
        <v>749</v>
      </c>
      <c r="AP291" s="46">
        <v>5.63</v>
      </c>
      <c r="AQ291" s="46" t="s">
        <v>71</v>
      </c>
      <c r="AR291" s="46">
        <v>5.63</v>
      </c>
      <c r="AS291" s="150">
        <v>227.564</v>
      </c>
      <c r="AT291" s="86">
        <v>227.564</v>
      </c>
      <c r="AU291" s="68"/>
      <c r="AV291" s="86">
        <v>50.67</v>
      </c>
      <c r="AW291" s="87"/>
      <c r="AX291" s="86">
        <v>176.894</v>
      </c>
      <c r="AY291" s="48"/>
      <c r="AZ291" s="35"/>
      <c r="BA291" s="68" t="s">
        <v>727</v>
      </c>
      <c r="BB291" s="68">
        <v>13574353998</v>
      </c>
      <c r="BC291" s="45"/>
      <c r="BE291" s="60"/>
    </row>
    <row r="292" spans="1:57" s="30" customFormat="1" ht="27.75" customHeight="1">
      <c r="A292" s="56"/>
      <c r="B292" s="56"/>
      <c r="C292" s="56"/>
      <c r="D292" s="56"/>
      <c r="E292" s="56"/>
      <c r="F292" s="61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71">
        <v>284</v>
      </c>
      <c r="AK292" s="46" t="s">
        <v>463</v>
      </c>
      <c r="AL292" s="46" t="s">
        <v>750</v>
      </c>
      <c r="AM292" s="46" t="s">
        <v>751</v>
      </c>
      <c r="AN292" s="46" t="s">
        <v>752</v>
      </c>
      <c r="AO292" s="46" t="s">
        <v>753</v>
      </c>
      <c r="AP292" s="46">
        <v>4.3</v>
      </c>
      <c r="AQ292" s="46" t="s">
        <v>71</v>
      </c>
      <c r="AR292" s="46">
        <v>4.3</v>
      </c>
      <c r="AS292" s="150">
        <v>85.785</v>
      </c>
      <c r="AT292" s="86">
        <v>85.785</v>
      </c>
      <c r="AU292" s="68"/>
      <c r="AV292" s="86">
        <v>38.7</v>
      </c>
      <c r="AW292" s="87"/>
      <c r="AX292" s="86">
        <v>47.085</v>
      </c>
      <c r="AY292" s="48"/>
      <c r="AZ292" s="35"/>
      <c r="BA292" s="68" t="s">
        <v>727</v>
      </c>
      <c r="BB292" s="68">
        <v>13574353998</v>
      </c>
      <c r="BC292" s="45"/>
      <c r="BE292" s="60"/>
    </row>
    <row r="293" spans="1:57" s="30" customFormat="1" ht="27.75" customHeight="1">
      <c r="A293" s="56"/>
      <c r="B293" s="56"/>
      <c r="C293" s="56"/>
      <c r="D293" s="56"/>
      <c r="E293" s="56"/>
      <c r="F293" s="61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71">
        <v>285</v>
      </c>
      <c r="AK293" s="46" t="s">
        <v>463</v>
      </c>
      <c r="AL293" s="46" t="s">
        <v>723</v>
      </c>
      <c r="AM293" s="46" t="s">
        <v>754</v>
      </c>
      <c r="AN293" s="46" t="s">
        <v>755</v>
      </c>
      <c r="AO293" s="46" t="s">
        <v>756</v>
      </c>
      <c r="AP293" s="46">
        <v>7.138</v>
      </c>
      <c r="AQ293" s="46" t="s">
        <v>71</v>
      </c>
      <c r="AR293" s="46">
        <v>7.138</v>
      </c>
      <c r="AS293" s="150">
        <v>141.324</v>
      </c>
      <c r="AT293" s="86">
        <v>141.324</v>
      </c>
      <c r="AU293" s="68"/>
      <c r="AV293" s="86">
        <v>64.242</v>
      </c>
      <c r="AW293" s="87"/>
      <c r="AX293" s="86">
        <v>77.082</v>
      </c>
      <c r="AY293" s="48"/>
      <c r="AZ293" s="35"/>
      <c r="BA293" s="68" t="s">
        <v>727</v>
      </c>
      <c r="BB293" s="68">
        <v>13574353998</v>
      </c>
      <c r="BC293" s="45"/>
      <c r="BE293" s="60"/>
    </row>
    <row r="294" spans="1:57" s="30" customFormat="1" ht="27.75" customHeight="1">
      <c r="A294" s="56"/>
      <c r="B294" s="56"/>
      <c r="C294" s="56"/>
      <c r="D294" s="56"/>
      <c r="E294" s="56"/>
      <c r="F294" s="61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71">
        <v>286</v>
      </c>
      <c r="AK294" s="46" t="s">
        <v>463</v>
      </c>
      <c r="AL294" s="46" t="s">
        <v>732</v>
      </c>
      <c r="AM294" s="46" t="s">
        <v>733</v>
      </c>
      <c r="AN294" s="46" t="s">
        <v>757</v>
      </c>
      <c r="AO294" s="46" t="s">
        <v>758</v>
      </c>
      <c r="AP294" s="46">
        <v>3.452</v>
      </c>
      <c r="AQ294" s="46" t="s">
        <v>71</v>
      </c>
      <c r="AR294" s="46">
        <v>3.452</v>
      </c>
      <c r="AS294" s="150">
        <v>69.764</v>
      </c>
      <c r="AT294" s="86">
        <v>69.764</v>
      </c>
      <c r="AU294" s="68"/>
      <c r="AV294" s="86">
        <v>31.068</v>
      </c>
      <c r="AW294" s="87"/>
      <c r="AX294" s="86">
        <v>38.696</v>
      </c>
      <c r="AY294" s="48"/>
      <c r="AZ294" s="35"/>
      <c r="BA294" s="68" t="s">
        <v>727</v>
      </c>
      <c r="BB294" s="68">
        <v>13574353998</v>
      </c>
      <c r="BC294" s="45"/>
      <c r="BE294" s="60"/>
    </row>
    <row r="295" spans="1:57" s="30" customFormat="1" ht="27.75" customHeight="1">
      <c r="A295" s="56"/>
      <c r="B295" s="56"/>
      <c r="C295" s="56"/>
      <c r="D295" s="56"/>
      <c r="E295" s="56"/>
      <c r="F295" s="61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71">
        <v>287</v>
      </c>
      <c r="AK295" s="46" t="s">
        <v>463</v>
      </c>
      <c r="AL295" s="46" t="s">
        <v>759</v>
      </c>
      <c r="AM295" s="46" t="s">
        <v>760</v>
      </c>
      <c r="AN295" s="46" t="s">
        <v>761</v>
      </c>
      <c r="AO295" s="46" t="s">
        <v>762</v>
      </c>
      <c r="AP295" s="46">
        <v>3.8</v>
      </c>
      <c r="AQ295" s="46" t="s">
        <v>71</v>
      </c>
      <c r="AR295" s="46">
        <v>3.8</v>
      </c>
      <c r="AS295" s="150">
        <v>75.68</v>
      </c>
      <c r="AT295" s="86">
        <v>75.68</v>
      </c>
      <c r="AU295" s="68"/>
      <c r="AV295" s="86">
        <v>34.2</v>
      </c>
      <c r="AW295" s="87"/>
      <c r="AX295" s="86">
        <v>41.48</v>
      </c>
      <c r="AY295" s="48"/>
      <c r="AZ295" s="35"/>
      <c r="BA295" s="68" t="s">
        <v>727</v>
      </c>
      <c r="BB295" s="68">
        <v>13574353998</v>
      </c>
      <c r="BC295" s="45"/>
      <c r="BE295" s="60"/>
    </row>
    <row r="296" spans="1:57" s="30" customFormat="1" ht="27.75" customHeight="1">
      <c r="A296" s="56"/>
      <c r="B296" s="56"/>
      <c r="C296" s="56"/>
      <c r="D296" s="56"/>
      <c r="E296" s="56"/>
      <c r="F296" s="61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71">
        <v>288</v>
      </c>
      <c r="AK296" s="46" t="s">
        <v>463</v>
      </c>
      <c r="AL296" s="46" t="s">
        <v>763</v>
      </c>
      <c r="AM296" s="46" t="s">
        <v>764</v>
      </c>
      <c r="AN296" s="46" t="s">
        <v>765</v>
      </c>
      <c r="AO296" s="46" t="s">
        <v>766</v>
      </c>
      <c r="AP296" s="46">
        <v>4.5</v>
      </c>
      <c r="AQ296" s="46" t="s">
        <v>71</v>
      </c>
      <c r="AR296" s="46">
        <v>4.5</v>
      </c>
      <c r="AS296" s="150">
        <v>89.129</v>
      </c>
      <c r="AT296" s="86">
        <v>89.129</v>
      </c>
      <c r="AU296" s="68"/>
      <c r="AV296" s="86">
        <v>40.5</v>
      </c>
      <c r="AW296" s="87"/>
      <c r="AX296" s="86">
        <v>48.629</v>
      </c>
      <c r="AY296" s="48"/>
      <c r="AZ296" s="35"/>
      <c r="BA296" s="68" t="s">
        <v>727</v>
      </c>
      <c r="BB296" s="68">
        <v>13574353998</v>
      </c>
      <c r="BC296" s="45"/>
      <c r="BE296" s="60"/>
    </row>
    <row r="297" spans="1:57" s="30" customFormat="1" ht="27.75" customHeight="1">
      <c r="A297" s="56"/>
      <c r="B297" s="56"/>
      <c r="C297" s="56"/>
      <c r="D297" s="56"/>
      <c r="E297" s="56"/>
      <c r="F297" s="61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71">
        <v>289</v>
      </c>
      <c r="AK297" s="46" t="s">
        <v>463</v>
      </c>
      <c r="AL297" s="46" t="s">
        <v>767</v>
      </c>
      <c r="AM297" s="46" t="s">
        <v>768</v>
      </c>
      <c r="AN297" s="46" t="s">
        <v>769</v>
      </c>
      <c r="AO297" s="46" t="s">
        <v>770</v>
      </c>
      <c r="AP297" s="46">
        <v>3.8</v>
      </c>
      <c r="AQ297" s="46" t="s">
        <v>71</v>
      </c>
      <c r="AR297" s="46">
        <v>3.8</v>
      </c>
      <c r="AS297" s="150">
        <v>76.099</v>
      </c>
      <c r="AT297" s="86">
        <v>76.099</v>
      </c>
      <c r="AU297" s="68"/>
      <c r="AV297" s="86">
        <v>34.2</v>
      </c>
      <c r="AW297" s="87"/>
      <c r="AX297" s="86">
        <v>41.899</v>
      </c>
      <c r="AY297" s="48"/>
      <c r="AZ297" s="35"/>
      <c r="BA297" s="68" t="s">
        <v>727</v>
      </c>
      <c r="BB297" s="68">
        <v>13574353998</v>
      </c>
      <c r="BC297" s="45"/>
      <c r="BE297" s="60"/>
    </row>
    <row r="298" spans="1:57" s="30" customFormat="1" ht="27.75" customHeight="1">
      <c r="A298" s="56"/>
      <c r="B298" s="56"/>
      <c r="C298" s="56"/>
      <c r="D298" s="56"/>
      <c r="E298" s="56"/>
      <c r="F298" s="61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71">
        <v>290</v>
      </c>
      <c r="AK298" s="46" t="s">
        <v>463</v>
      </c>
      <c r="AL298" s="46" t="s">
        <v>732</v>
      </c>
      <c r="AM298" s="46" t="s">
        <v>771</v>
      </c>
      <c r="AN298" s="46" t="s">
        <v>772</v>
      </c>
      <c r="AO298" s="46" t="s">
        <v>773</v>
      </c>
      <c r="AP298" s="46">
        <v>3.466</v>
      </c>
      <c r="AQ298" s="46" t="s">
        <v>71</v>
      </c>
      <c r="AR298" s="46">
        <v>3.466</v>
      </c>
      <c r="AS298" s="150">
        <v>70.047</v>
      </c>
      <c r="AT298" s="86">
        <v>70.047</v>
      </c>
      <c r="AU298" s="68"/>
      <c r="AV298" s="86">
        <v>31.194</v>
      </c>
      <c r="AW298" s="87"/>
      <c r="AX298" s="86">
        <v>38.853</v>
      </c>
      <c r="AY298" s="48"/>
      <c r="AZ298" s="35"/>
      <c r="BA298" s="68" t="s">
        <v>727</v>
      </c>
      <c r="BB298" s="68">
        <v>13574353998</v>
      </c>
      <c r="BC298" s="45"/>
      <c r="BE298" s="60"/>
    </row>
    <row r="299" spans="1:57" s="30" customFormat="1" ht="27.75" customHeight="1">
      <c r="A299" s="56"/>
      <c r="B299" s="56"/>
      <c r="C299" s="56"/>
      <c r="D299" s="56"/>
      <c r="E299" s="56"/>
      <c r="F299" s="61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71">
        <v>291</v>
      </c>
      <c r="AK299" s="46" t="s">
        <v>463</v>
      </c>
      <c r="AL299" s="46" t="s">
        <v>774</v>
      </c>
      <c r="AM299" s="46" t="s">
        <v>775</v>
      </c>
      <c r="AN299" s="46" t="s">
        <v>776</v>
      </c>
      <c r="AO299" s="46" t="s">
        <v>777</v>
      </c>
      <c r="AP299" s="46">
        <v>10.424</v>
      </c>
      <c r="AQ299" s="46" t="s">
        <v>71</v>
      </c>
      <c r="AR299" s="46">
        <v>10.424</v>
      </c>
      <c r="AS299" s="150">
        <v>162.164</v>
      </c>
      <c r="AT299" s="86">
        <v>162.164</v>
      </c>
      <c r="AU299" s="68"/>
      <c r="AV299" s="86">
        <v>93.816</v>
      </c>
      <c r="AW299" s="87"/>
      <c r="AX299" s="86">
        <v>68.348</v>
      </c>
      <c r="AY299" s="48"/>
      <c r="AZ299" s="35"/>
      <c r="BA299" s="68" t="s">
        <v>727</v>
      </c>
      <c r="BB299" s="68">
        <v>13574353998</v>
      </c>
      <c r="BC299" s="45"/>
      <c r="BE299" s="60"/>
    </row>
    <row r="300" spans="1:57" s="30" customFormat="1" ht="27.75" customHeight="1">
      <c r="A300" s="56"/>
      <c r="B300" s="56"/>
      <c r="C300" s="56"/>
      <c r="D300" s="56"/>
      <c r="E300" s="56"/>
      <c r="F300" s="61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71">
        <v>292</v>
      </c>
      <c r="AK300" s="46" t="s">
        <v>463</v>
      </c>
      <c r="AL300" s="46" t="s">
        <v>778</v>
      </c>
      <c r="AM300" s="46" t="s">
        <v>779</v>
      </c>
      <c r="AN300" s="46" t="s">
        <v>780</v>
      </c>
      <c r="AO300" s="46" t="s">
        <v>781</v>
      </c>
      <c r="AP300" s="46">
        <v>3.85</v>
      </c>
      <c r="AQ300" s="46" t="s">
        <v>71</v>
      </c>
      <c r="AR300" s="46">
        <v>3.85</v>
      </c>
      <c r="AS300" s="150">
        <v>76.97</v>
      </c>
      <c r="AT300" s="86">
        <v>76.97</v>
      </c>
      <c r="AU300" s="68"/>
      <c r="AV300" s="86">
        <v>34.65</v>
      </c>
      <c r="AW300" s="87"/>
      <c r="AX300" s="86">
        <v>42.32</v>
      </c>
      <c r="AY300" s="48"/>
      <c r="AZ300" s="35"/>
      <c r="BA300" s="68" t="s">
        <v>727</v>
      </c>
      <c r="BB300" s="68">
        <v>13574353998</v>
      </c>
      <c r="BC300" s="45"/>
      <c r="BE300" s="60"/>
    </row>
    <row r="301" spans="1:57" s="30" customFormat="1" ht="27.75" customHeight="1">
      <c r="A301" s="56"/>
      <c r="B301" s="56"/>
      <c r="C301" s="56"/>
      <c r="D301" s="56"/>
      <c r="E301" s="56"/>
      <c r="F301" s="61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71">
        <v>293</v>
      </c>
      <c r="AK301" s="46" t="s">
        <v>463</v>
      </c>
      <c r="AL301" s="46" t="s">
        <v>782</v>
      </c>
      <c r="AM301" s="46" t="s">
        <v>783</v>
      </c>
      <c r="AN301" s="46" t="s">
        <v>784</v>
      </c>
      <c r="AO301" s="46" t="s">
        <v>785</v>
      </c>
      <c r="AP301" s="46">
        <v>2.518</v>
      </c>
      <c r="AQ301" s="46" t="s">
        <v>71</v>
      </c>
      <c r="AR301" s="46">
        <v>2.518</v>
      </c>
      <c r="AS301" s="150">
        <v>50.589</v>
      </c>
      <c r="AT301" s="86">
        <v>50.589</v>
      </c>
      <c r="AU301" s="68"/>
      <c r="AV301" s="86">
        <v>22.7</v>
      </c>
      <c r="AW301" s="87"/>
      <c r="AX301" s="86">
        <v>27.927</v>
      </c>
      <c r="AY301" s="48"/>
      <c r="AZ301" s="35"/>
      <c r="BA301" s="68" t="s">
        <v>727</v>
      </c>
      <c r="BB301" s="68">
        <v>13574353998</v>
      </c>
      <c r="BC301" s="45"/>
      <c r="BE301" s="60"/>
    </row>
    <row r="302" spans="1:57" s="30" customFormat="1" ht="27.75" customHeight="1">
      <c r="A302" s="56"/>
      <c r="B302" s="56"/>
      <c r="C302" s="56"/>
      <c r="D302" s="56"/>
      <c r="E302" s="56"/>
      <c r="F302" s="61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71">
        <v>294</v>
      </c>
      <c r="AK302" s="46" t="s">
        <v>463</v>
      </c>
      <c r="AL302" s="46" t="s">
        <v>782</v>
      </c>
      <c r="AM302" s="46" t="s">
        <v>786</v>
      </c>
      <c r="AN302" s="46" t="s">
        <v>787</v>
      </c>
      <c r="AO302" s="46" t="s">
        <v>788</v>
      </c>
      <c r="AP302" s="46">
        <v>3.377</v>
      </c>
      <c r="AQ302" s="46" t="s">
        <v>71</v>
      </c>
      <c r="AR302" s="46">
        <v>3.377</v>
      </c>
      <c r="AS302" s="150">
        <v>67.131</v>
      </c>
      <c r="AT302" s="86">
        <v>67.131</v>
      </c>
      <c r="AU302" s="68"/>
      <c r="AV302" s="86">
        <v>30.393</v>
      </c>
      <c r="AW302" s="87"/>
      <c r="AX302" s="86">
        <v>36.738</v>
      </c>
      <c r="AY302" s="48"/>
      <c r="AZ302" s="35"/>
      <c r="BA302" s="68" t="s">
        <v>727</v>
      </c>
      <c r="BB302" s="68">
        <v>13574353998</v>
      </c>
      <c r="BC302" s="45"/>
      <c r="BE302" s="60"/>
    </row>
    <row r="303" spans="1:57" s="30" customFormat="1" ht="27.75" customHeight="1">
      <c r="A303" s="56"/>
      <c r="B303" s="56"/>
      <c r="C303" s="56"/>
      <c r="D303" s="56"/>
      <c r="E303" s="56"/>
      <c r="F303" s="61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71">
        <v>295</v>
      </c>
      <c r="AK303" s="46" t="s">
        <v>463</v>
      </c>
      <c r="AL303" s="46" t="s">
        <v>750</v>
      </c>
      <c r="AM303" s="46" t="s">
        <v>789</v>
      </c>
      <c r="AN303" s="46" t="s">
        <v>790</v>
      </c>
      <c r="AO303" s="46" t="s">
        <v>791</v>
      </c>
      <c r="AP303" s="46">
        <v>2.844</v>
      </c>
      <c r="AQ303" s="46" t="s">
        <v>71</v>
      </c>
      <c r="AR303" s="46">
        <v>2.844</v>
      </c>
      <c r="AS303" s="150">
        <v>57.198</v>
      </c>
      <c r="AT303" s="86">
        <v>57.198</v>
      </c>
      <c r="AU303" s="68"/>
      <c r="AV303" s="86">
        <v>25.6</v>
      </c>
      <c r="AW303" s="87"/>
      <c r="AX303" s="86">
        <v>31.602</v>
      </c>
      <c r="AY303" s="48"/>
      <c r="AZ303" s="35"/>
      <c r="BA303" s="68" t="s">
        <v>727</v>
      </c>
      <c r="BB303" s="68">
        <v>13574353998</v>
      </c>
      <c r="BC303" s="45"/>
      <c r="BE303" s="60"/>
    </row>
    <row r="304" spans="1:57" s="30" customFormat="1" ht="27.75" customHeight="1">
      <c r="A304" s="56"/>
      <c r="B304" s="56"/>
      <c r="C304" s="56"/>
      <c r="D304" s="56"/>
      <c r="E304" s="56"/>
      <c r="F304" s="61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71">
        <v>296</v>
      </c>
      <c r="AK304" s="46" t="s">
        <v>463</v>
      </c>
      <c r="AL304" s="46" t="s">
        <v>778</v>
      </c>
      <c r="AM304" s="46" t="s">
        <v>792</v>
      </c>
      <c r="AN304" s="46" t="s">
        <v>793</v>
      </c>
      <c r="AO304" s="46" t="s">
        <v>794</v>
      </c>
      <c r="AP304" s="46">
        <v>3.5</v>
      </c>
      <c r="AQ304" s="46" t="s">
        <v>71</v>
      </c>
      <c r="AR304" s="46">
        <v>3.5</v>
      </c>
      <c r="AS304" s="150">
        <v>69.756</v>
      </c>
      <c r="AT304" s="86">
        <v>69.756</v>
      </c>
      <c r="AU304" s="68"/>
      <c r="AV304" s="86">
        <v>31.5</v>
      </c>
      <c r="AW304" s="87"/>
      <c r="AX304" s="86">
        <v>38.256</v>
      </c>
      <c r="AY304" s="48"/>
      <c r="AZ304" s="35"/>
      <c r="BA304" s="68" t="s">
        <v>727</v>
      </c>
      <c r="BB304" s="68">
        <v>13574353998</v>
      </c>
      <c r="BC304" s="45"/>
      <c r="BE304" s="60"/>
    </row>
    <row r="305" spans="1:57" s="30" customFormat="1" ht="27.75" customHeight="1">
      <c r="A305" s="56"/>
      <c r="B305" s="56"/>
      <c r="C305" s="56"/>
      <c r="D305" s="56"/>
      <c r="E305" s="56"/>
      <c r="F305" s="61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71">
        <v>297</v>
      </c>
      <c r="AK305" s="46" t="s">
        <v>464</v>
      </c>
      <c r="AL305" s="46" t="s">
        <v>832</v>
      </c>
      <c r="AM305" s="46" t="s">
        <v>833</v>
      </c>
      <c r="AN305" s="46" t="s">
        <v>834</v>
      </c>
      <c r="AO305" s="46" t="s">
        <v>835</v>
      </c>
      <c r="AP305" s="46">
        <v>1.6</v>
      </c>
      <c r="AQ305" s="46" t="s">
        <v>1039</v>
      </c>
      <c r="AR305" s="47">
        <v>1.6</v>
      </c>
      <c r="AS305" s="141">
        <v>32.16</v>
      </c>
      <c r="AT305" s="28">
        <f>SUM(AU305:AZ305)</f>
        <v>32.16</v>
      </c>
      <c r="AU305" s="28"/>
      <c r="AV305" s="28">
        <v>14.4</v>
      </c>
      <c r="AW305" s="28"/>
      <c r="AX305" s="28">
        <v>17.759999999999998</v>
      </c>
      <c r="AY305" s="48"/>
      <c r="AZ305" s="35"/>
      <c r="BA305" s="68" t="s">
        <v>836</v>
      </c>
      <c r="BB305" s="68">
        <v>15174305871</v>
      </c>
      <c r="BC305" s="45"/>
      <c r="BE305" s="60"/>
    </row>
    <row r="306" spans="1:57" s="30" customFormat="1" ht="27.75" customHeight="1">
      <c r="A306" s="56"/>
      <c r="B306" s="56"/>
      <c r="C306" s="56"/>
      <c r="D306" s="56"/>
      <c r="E306" s="56"/>
      <c r="F306" s="61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71">
        <v>298</v>
      </c>
      <c r="AK306" s="46" t="s">
        <v>464</v>
      </c>
      <c r="AL306" s="46" t="s">
        <v>837</v>
      </c>
      <c r="AM306" s="46" t="s">
        <v>838</v>
      </c>
      <c r="AN306" s="46" t="s">
        <v>839</v>
      </c>
      <c r="AO306" s="46" t="s">
        <v>840</v>
      </c>
      <c r="AP306" s="46">
        <v>3.7</v>
      </c>
      <c r="AQ306" s="46" t="s">
        <v>1039</v>
      </c>
      <c r="AR306" s="47">
        <v>3.7</v>
      </c>
      <c r="AS306" s="141">
        <v>74.37</v>
      </c>
      <c r="AT306" s="28">
        <f aca="true" t="shared" si="14" ref="AT306:AT349">SUM(AU306:AZ306)</f>
        <v>74.37</v>
      </c>
      <c r="AU306" s="28"/>
      <c r="AV306" s="28">
        <v>33.3</v>
      </c>
      <c r="AW306" s="28"/>
      <c r="AX306" s="28">
        <v>41.07000000000001</v>
      </c>
      <c r="AY306" s="48"/>
      <c r="AZ306" s="35"/>
      <c r="BA306" s="68" t="s">
        <v>836</v>
      </c>
      <c r="BB306" s="68">
        <v>15174305871</v>
      </c>
      <c r="BC306" s="45"/>
      <c r="BE306" s="60"/>
    </row>
    <row r="307" spans="1:57" s="30" customFormat="1" ht="27.75" customHeight="1">
      <c r="A307" s="56"/>
      <c r="B307" s="56"/>
      <c r="C307" s="56"/>
      <c r="D307" s="56"/>
      <c r="E307" s="56"/>
      <c r="F307" s="61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71">
        <v>299</v>
      </c>
      <c r="AK307" s="46" t="s">
        <v>464</v>
      </c>
      <c r="AL307" s="46" t="s">
        <v>841</v>
      </c>
      <c r="AM307" s="46" t="s">
        <v>842</v>
      </c>
      <c r="AN307" s="46" t="s">
        <v>843</v>
      </c>
      <c r="AO307" s="46" t="s">
        <v>844</v>
      </c>
      <c r="AP307" s="46">
        <v>3.05</v>
      </c>
      <c r="AQ307" s="46" t="s">
        <v>1039</v>
      </c>
      <c r="AR307" s="47">
        <v>3.05</v>
      </c>
      <c r="AS307" s="141">
        <v>61.31</v>
      </c>
      <c r="AT307" s="28">
        <f t="shared" si="14"/>
        <v>61.31</v>
      </c>
      <c r="AU307" s="28"/>
      <c r="AV307" s="28">
        <v>27.45</v>
      </c>
      <c r="AW307" s="28"/>
      <c r="AX307" s="28">
        <v>33.86</v>
      </c>
      <c r="AY307" s="48"/>
      <c r="AZ307" s="35"/>
      <c r="BA307" s="68" t="s">
        <v>836</v>
      </c>
      <c r="BB307" s="68">
        <v>15174305871</v>
      </c>
      <c r="BC307" s="45"/>
      <c r="BE307" s="60"/>
    </row>
    <row r="308" spans="1:57" s="30" customFormat="1" ht="27.75" customHeight="1">
      <c r="A308" s="56"/>
      <c r="B308" s="56"/>
      <c r="C308" s="56"/>
      <c r="D308" s="56"/>
      <c r="E308" s="56"/>
      <c r="F308" s="61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71">
        <v>300</v>
      </c>
      <c r="AK308" s="46" t="s">
        <v>464</v>
      </c>
      <c r="AL308" s="46" t="s">
        <v>815</v>
      </c>
      <c r="AM308" s="46" t="s">
        <v>845</v>
      </c>
      <c r="AN308" s="46" t="s">
        <v>846</v>
      </c>
      <c r="AO308" s="46" t="s">
        <v>847</v>
      </c>
      <c r="AP308" s="46">
        <v>2.2</v>
      </c>
      <c r="AQ308" s="46" t="s">
        <v>1039</v>
      </c>
      <c r="AR308" s="47">
        <v>2.2</v>
      </c>
      <c r="AS308" s="141">
        <v>44.22</v>
      </c>
      <c r="AT308" s="28">
        <f t="shared" si="14"/>
        <v>44.22</v>
      </c>
      <c r="AU308" s="28"/>
      <c r="AV308" s="28">
        <v>19.8</v>
      </c>
      <c r="AW308" s="28"/>
      <c r="AX308" s="28">
        <v>24.419999999999998</v>
      </c>
      <c r="AY308" s="48"/>
      <c r="AZ308" s="35"/>
      <c r="BA308" s="68" t="s">
        <v>836</v>
      </c>
      <c r="BB308" s="68">
        <v>15174305871</v>
      </c>
      <c r="BC308" s="45"/>
      <c r="BE308" s="60"/>
    </row>
    <row r="309" spans="1:57" s="30" customFormat="1" ht="27.75" customHeight="1">
      <c r="A309" s="56"/>
      <c r="B309" s="56"/>
      <c r="C309" s="56"/>
      <c r="D309" s="56"/>
      <c r="E309" s="56"/>
      <c r="F309" s="61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71">
        <v>301</v>
      </c>
      <c r="AK309" s="46" t="s">
        <v>464</v>
      </c>
      <c r="AL309" s="46" t="s">
        <v>841</v>
      </c>
      <c r="AM309" s="46" t="s">
        <v>848</v>
      </c>
      <c r="AN309" s="46" t="s">
        <v>849</v>
      </c>
      <c r="AO309" s="46" t="s">
        <v>850</v>
      </c>
      <c r="AP309" s="46">
        <v>1.73</v>
      </c>
      <c r="AQ309" s="46" t="s">
        <v>1039</v>
      </c>
      <c r="AR309" s="47">
        <v>1.733</v>
      </c>
      <c r="AS309" s="141">
        <v>34.83</v>
      </c>
      <c r="AT309" s="28">
        <f t="shared" si="14"/>
        <v>34.83</v>
      </c>
      <c r="AU309" s="28"/>
      <c r="AV309" s="28">
        <v>15.6</v>
      </c>
      <c r="AW309" s="28"/>
      <c r="AX309" s="28">
        <v>19.229999999999997</v>
      </c>
      <c r="AY309" s="48"/>
      <c r="AZ309" s="35"/>
      <c r="BA309" s="68" t="s">
        <v>836</v>
      </c>
      <c r="BB309" s="68">
        <v>15174305871</v>
      </c>
      <c r="BC309" s="45"/>
      <c r="BE309" s="60"/>
    </row>
    <row r="310" spans="1:57" s="30" customFormat="1" ht="27.75" customHeight="1">
      <c r="A310" s="56"/>
      <c r="B310" s="56"/>
      <c r="C310" s="56"/>
      <c r="D310" s="56"/>
      <c r="E310" s="56"/>
      <c r="F310" s="61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71">
        <v>302</v>
      </c>
      <c r="AK310" s="46" t="s">
        <v>464</v>
      </c>
      <c r="AL310" s="46" t="s">
        <v>841</v>
      </c>
      <c r="AM310" s="46" t="s">
        <v>842</v>
      </c>
      <c r="AN310" s="46" t="s">
        <v>851</v>
      </c>
      <c r="AO310" s="46" t="s">
        <v>852</v>
      </c>
      <c r="AP310" s="46">
        <v>3.03</v>
      </c>
      <c r="AQ310" s="46" t="s">
        <v>1039</v>
      </c>
      <c r="AR310" s="47">
        <v>3.03</v>
      </c>
      <c r="AS310" s="141">
        <v>61.239999999999995</v>
      </c>
      <c r="AT310" s="28">
        <f t="shared" si="14"/>
        <v>61.239999999999995</v>
      </c>
      <c r="AU310" s="28"/>
      <c r="AV310" s="28">
        <v>27.27</v>
      </c>
      <c r="AW310" s="28"/>
      <c r="AX310" s="28">
        <v>33.97</v>
      </c>
      <c r="AY310" s="48"/>
      <c r="AZ310" s="35"/>
      <c r="BA310" s="68" t="s">
        <v>836</v>
      </c>
      <c r="BB310" s="68">
        <v>15174305871</v>
      </c>
      <c r="BC310" s="45"/>
      <c r="BE310" s="60"/>
    </row>
    <row r="311" spans="1:57" s="30" customFormat="1" ht="27.75" customHeight="1">
      <c r="A311" s="56"/>
      <c r="B311" s="56"/>
      <c r="C311" s="56"/>
      <c r="D311" s="56"/>
      <c r="E311" s="56"/>
      <c r="F311" s="61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71">
        <v>303</v>
      </c>
      <c r="AK311" s="46" t="s">
        <v>464</v>
      </c>
      <c r="AL311" s="46" t="s">
        <v>841</v>
      </c>
      <c r="AM311" s="46" t="s">
        <v>853</v>
      </c>
      <c r="AN311" s="46" t="s">
        <v>854</v>
      </c>
      <c r="AO311" s="46" t="s">
        <v>855</v>
      </c>
      <c r="AP311" s="46">
        <v>3.16</v>
      </c>
      <c r="AQ311" s="46" t="s">
        <v>1039</v>
      </c>
      <c r="AR311" s="47">
        <v>3.158</v>
      </c>
      <c r="AS311" s="141">
        <v>63.06</v>
      </c>
      <c r="AT311" s="28">
        <f t="shared" si="14"/>
        <v>63.06</v>
      </c>
      <c r="AU311" s="28"/>
      <c r="AV311" s="28">
        <v>28.42</v>
      </c>
      <c r="AW311" s="28"/>
      <c r="AX311" s="28">
        <v>34.64</v>
      </c>
      <c r="AY311" s="48"/>
      <c r="AZ311" s="35"/>
      <c r="BA311" s="68" t="s">
        <v>836</v>
      </c>
      <c r="BB311" s="68">
        <v>15174305871</v>
      </c>
      <c r="BC311" s="45"/>
      <c r="BE311" s="60"/>
    </row>
    <row r="312" spans="1:57" s="30" customFormat="1" ht="27.75" customHeight="1">
      <c r="A312" s="56"/>
      <c r="B312" s="56"/>
      <c r="C312" s="56"/>
      <c r="D312" s="56"/>
      <c r="E312" s="56"/>
      <c r="F312" s="61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71">
        <v>304</v>
      </c>
      <c r="AK312" s="46" t="s">
        <v>464</v>
      </c>
      <c r="AL312" s="46" t="s">
        <v>841</v>
      </c>
      <c r="AM312" s="46" t="s">
        <v>856</v>
      </c>
      <c r="AN312" s="46" t="s">
        <v>857</v>
      </c>
      <c r="AO312" s="46" t="s">
        <v>858</v>
      </c>
      <c r="AP312" s="46">
        <v>1.8</v>
      </c>
      <c r="AQ312" s="46" t="s">
        <v>1039</v>
      </c>
      <c r="AR312" s="47">
        <v>1.8</v>
      </c>
      <c r="AS312" s="141">
        <v>35.68</v>
      </c>
      <c r="AT312" s="28">
        <f t="shared" si="14"/>
        <v>35.68</v>
      </c>
      <c r="AU312" s="28"/>
      <c r="AV312" s="28">
        <v>16.2</v>
      </c>
      <c r="AW312" s="28"/>
      <c r="AX312" s="28">
        <v>19.48</v>
      </c>
      <c r="AY312" s="48"/>
      <c r="AZ312" s="35"/>
      <c r="BA312" s="68" t="s">
        <v>836</v>
      </c>
      <c r="BB312" s="68">
        <v>15174305871</v>
      </c>
      <c r="BC312" s="45"/>
      <c r="BE312" s="60"/>
    </row>
    <row r="313" spans="1:57" s="30" customFormat="1" ht="27.75" customHeight="1">
      <c r="A313" s="56"/>
      <c r="B313" s="56"/>
      <c r="C313" s="56"/>
      <c r="D313" s="56"/>
      <c r="E313" s="56"/>
      <c r="F313" s="61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71">
        <v>305</v>
      </c>
      <c r="AK313" s="46" t="s">
        <v>464</v>
      </c>
      <c r="AL313" s="46" t="s">
        <v>815</v>
      </c>
      <c r="AM313" s="46" t="s">
        <v>859</v>
      </c>
      <c r="AN313" s="46" t="s">
        <v>860</v>
      </c>
      <c r="AO313" s="46" t="s">
        <v>861</v>
      </c>
      <c r="AP313" s="46">
        <v>1.06</v>
      </c>
      <c r="AQ313" s="46" t="s">
        <v>1039</v>
      </c>
      <c r="AR313" s="47">
        <v>1.06</v>
      </c>
      <c r="AS313" s="141">
        <v>21.12</v>
      </c>
      <c r="AT313" s="28">
        <f t="shared" si="14"/>
        <v>21.12</v>
      </c>
      <c r="AU313" s="28"/>
      <c r="AV313" s="28">
        <v>9.54</v>
      </c>
      <c r="AW313" s="28"/>
      <c r="AX313" s="28">
        <v>11.580000000000002</v>
      </c>
      <c r="AY313" s="48"/>
      <c r="AZ313" s="35"/>
      <c r="BA313" s="68" t="s">
        <v>836</v>
      </c>
      <c r="BB313" s="68">
        <v>15174305871</v>
      </c>
      <c r="BC313" s="45"/>
      <c r="BE313" s="60"/>
    </row>
    <row r="314" spans="1:57" s="30" customFormat="1" ht="27.75" customHeight="1">
      <c r="A314" s="56"/>
      <c r="B314" s="56"/>
      <c r="C314" s="56"/>
      <c r="D314" s="56"/>
      <c r="E314" s="56"/>
      <c r="F314" s="61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71">
        <v>306</v>
      </c>
      <c r="AK314" s="46" t="s">
        <v>464</v>
      </c>
      <c r="AL314" s="46" t="s">
        <v>862</v>
      </c>
      <c r="AM314" s="46" t="s">
        <v>863</v>
      </c>
      <c r="AN314" s="46" t="s">
        <v>864</v>
      </c>
      <c r="AO314" s="46" t="s">
        <v>865</v>
      </c>
      <c r="AP314" s="46">
        <v>2.42</v>
      </c>
      <c r="AQ314" s="46" t="s">
        <v>1039</v>
      </c>
      <c r="AR314" s="47">
        <v>2.42</v>
      </c>
      <c r="AS314" s="141">
        <v>48.53</v>
      </c>
      <c r="AT314" s="28">
        <f t="shared" si="14"/>
        <v>48.53</v>
      </c>
      <c r="AU314" s="28"/>
      <c r="AV314" s="28">
        <v>21.78</v>
      </c>
      <c r="AW314" s="28"/>
      <c r="AX314" s="28">
        <v>26.75</v>
      </c>
      <c r="AY314" s="48"/>
      <c r="AZ314" s="35"/>
      <c r="BA314" s="68" t="s">
        <v>836</v>
      </c>
      <c r="BB314" s="68">
        <v>15174305871</v>
      </c>
      <c r="BC314" s="45"/>
      <c r="BE314" s="60"/>
    </row>
    <row r="315" spans="1:57" s="30" customFormat="1" ht="27.75" customHeight="1">
      <c r="A315" s="56"/>
      <c r="B315" s="56"/>
      <c r="C315" s="56"/>
      <c r="D315" s="56"/>
      <c r="E315" s="56"/>
      <c r="F315" s="61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71">
        <v>307</v>
      </c>
      <c r="AK315" s="46" t="s">
        <v>464</v>
      </c>
      <c r="AL315" s="46" t="s">
        <v>866</v>
      </c>
      <c r="AM315" s="46" t="s">
        <v>867</v>
      </c>
      <c r="AN315" s="46" t="s">
        <v>868</v>
      </c>
      <c r="AO315" s="46" t="s">
        <v>869</v>
      </c>
      <c r="AP315" s="46">
        <v>2.23</v>
      </c>
      <c r="AQ315" s="46" t="s">
        <v>1039</v>
      </c>
      <c r="AR315" s="47">
        <v>2.23</v>
      </c>
      <c r="AS315" s="141">
        <v>44.82</v>
      </c>
      <c r="AT315" s="28">
        <f t="shared" si="14"/>
        <v>44.82</v>
      </c>
      <c r="AU315" s="28"/>
      <c r="AV315" s="28">
        <v>20.07</v>
      </c>
      <c r="AW315" s="28"/>
      <c r="AX315" s="28">
        <v>24.75</v>
      </c>
      <c r="AY315" s="48"/>
      <c r="AZ315" s="35"/>
      <c r="BA315" s="68" t="s">
        <v>836</v>
      </c>
      <c r="BB315" s="68">
        <v>15174305871</v>
      </c>
      <c r="BC315" s="45"/>
      <c r="BE315" s="60"/>
    </row>
    <row r="316" spans="1:57" s="30" customFormat="1" ht="27.75" customHeight="1">
      <c r="A316" s="56"/>
      <c r="B316" s="56"/>
      <c r="C316" s="56"/>
      <c r="D316" s="56"/>
      <c r="E316" s="56"/>
      <c r="F316" s="61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71">
        <v>308</v>
      </c>
      <c r="AK316" s="46" t="s">
        <v>464</v>
      </c>
      <c r="AL316" s="46" t="s">
        <v>815</v>
      </c>
      <c r="AM316" s="46" t="s">
        <v>870</v>
      </c>
      <c r="AN316" s="46" t="s">
        <v>871</v>
      </c>
      <c r="AO316" s="46" t="s">
        <v>872</v>
      </c>
      <c r="AP316" s="46">
        <v>1.1</v>
      </c>
      <c r="AQ316" s="46" t="s">
        <v>1039</v>
      </c>
      <c r="AR316" s="47">
        <v>1.1</v>
      </c>
      <c r="AS316" s="141">
        <v>21.69</v>
      </c>
      <c r="AT316" s="28">
        <f t="shared" si="14"/>
        <v>21.69</v>
      </c>
      <c r="AU316" s="28"/>
      <c r="AV316" s="28">
        <v>9.9</v>
      </c>
      <c r="AW316" s="28"/>
      <c r="AX316" s="28">
        <v>11.790000000000001</v>
      </c>
      <c r="AY316" s="48"/>
      <c r="AZ316" s="35"/>
      <c r="BA316" s="68" t="s">
        <v>836</v>
      </c>
      <c r="BB316" s="68">
        <v>15174305871</v>
      </c>
      <c r="BC316" s="45"/>
      <c r="BE316" s="60"/>
    </row>
    <row r="317" spans="1:57" s="30" customFormat="1" ht="27.75" customHeight="1">
      <c r="A317" s="56"/>
      <c r="B317" s="56"/>
      <c r="C317" s="56"/>
      <c r="D317" s="56"/>
      <c r="E317" s="56"/>
      <c r="F317" s="61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71">
        <v>309</v>
      </c>
      <c r="AK317" s="46" t="s">
        <v>464</v>
      </c>
      <c r="AL317" s="46" t="s">
        <v>873</v>
      </c>
      <c r="AM317" s="46" t="s">
        <v>874</v>
      </c>
      <c r="AN317" s="46" t="s">
        <v>875</v>
      </c>
      <c r="AO317" s="46" t="s">
        <v>876</v>
      </c>
      <c r="AP317" s="46">
        <v>1.05</v>
      </c>
      <c r="AQ317" s="46" t="s">
        <v>1039</v>
      </c>
      <c r="AR317" s="47">
        <v>1.05</v>
      </c>
      <c r="AS317" s="141">
        <v>20.98</v>
      </c>
      <c r="AT317" s="28">
        <f t="shared" si="14"/>
        <v>20.98</v>
      </c>
      <c r="AU317" s="28"/>
      <c r="AV317" s="28">
        <v>9.45</v>
      </c>
      <c r="AW317" s="28"/>
      <c r="AX317" s="28">
        <v>11.530000000000001</v>
      </c>
      <c r="AY317" s="48"/>
      <c r="AZ317" s="35"/>
      <c r="BA317" s="68" t="s">
        <v>836</v>
      </c>
      <c r="BB317" s="68">
        <v>15174305871</v>
      </c>
      <c r="BC317" s="45"/>
      <c r="BE317" s="60"/>
    </row>
    <row r="318" spans="1:57" s="30" customFormat="1" ht="27.75" customHeight="1">
      <c r="A318" s="56"/>
      <c r="B318" s="56"/>
      <c r="C318" s="56"/>
      <c r="D318" s="56"/>
      <c r="E318" s="56"/>
      <c r="F318" s="61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71">
        <v>310</v>
      </c>
      <c r="AK318" s="46" t="s">
        <v>464</v>
      </c>
      <c r="AL318" s="46" t="s">
        <v>837</v>
      </c>
      <c r="AM318" s="46" t="s">
        <v>877</v>
      </c>
      <c r="AN318" s="46" t="s">
        <v>878</v>
      </c>
      <c r="AO318" s="46" t="s">
        <v>879</v>
      </c>
      <c r="AP318" s="46">
        <v>2.7</v>
      </c>
      <c r="AQ318" s="46" t="s">
        <v>1039</v>
      </c>
      <c r="AR318" s="47">
        <v>2.7</v>
      </c>
      <c r="AS318" s="141">
        <v>53.53</v>
      </c>
      <c r="AT318" s="28">
        <f t="shared" si="14"/>
        <v>53.53</v>
      </c>
      <c r="AU318" s="28"/>
      <c r="AV318" s="28">
        <v>24.3</v>
      </c>
      <c r="AW318" s="28"/>
      <c r="AX318" s="28">
        <v>29.23</v>
      </c>
      <c r="AY318" s="48"/>
      <c r="AZ318" s="35"/>
      <c r="BA318" s="68" t="s">
        <v>836</v>
      </c>
      <c r="BB318" s="68">
        <v>15174305871</v>
      </c>
      <c r="BC318" s="45"/>
      <c r="BE318" s="60"/>
    </row>
    <row r="319" spans="1:57" s="30" customFormat="1" ht="27.75" customHeight="1">
      <c r="A319" s="56"/>
      <c r="B319" s="56"/>
      <c r="C319" s="56"/>
      <c r="D319" s="56"/>
      <c r="E319" s="56"/>
      <c r="F319" s="61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71">
        <v>311</v>
      </c>
      <c r="AK319" s="46" t="s">
        <v>464</v>
      </c>
      <c r="AL319" s="46" t="s">
        <v>837</v>
      </c>
      <c r="AM319" s="46" t="s">
        <v>880</v>
      </c>
      <c r="AN319" s="46" t="s">
        <v>881</v>
      </c>
      <c r="AO319" s="46" t="s">
        <v>882</v>
      </c>
      <c r="AP319" s="46">
        <v>3.47</v>
      </c>
      <c r="AQ319" s="46" t="s">
        <v>1039</v>
      </c>
      <c r="AR319" s="47">
        <v>3.465</v>
      </c>
      <c r="AS319" s="141">
        <v>70.45</v>
      </c>
      <c r="AT319" s="28">
        <f t="shared" si="14"/>
        <v>70.45</v>
      </c>
      <c r="AU319" s="28"/>
      <c r="AV319" s="28">
        <v>31.19</v>
      </c>
      <c r="AW319" s="28"/>
      <c r="AX319" s="28">
        <v>39.260000000000005</v>
      </c>
      <c r="AY319" s="48"/>
      <c r="AZ319" s="35"/>
      <c r="BA319" s="68" t="s">
        <v>836</v>
      </c>
      <c r="BB319" s="68">
        <v>15174305871</v>
      </c>
      <c r="BC319" s="45"/>
      <c r="BE319" s="60"/>
    </row>
    <row r="320" spans="1:57" s="30" customFormat="1" ht="27.75" customHeight="1">
      <c r="A320" s="56"/>
      <c r="B320" s="56"/>
      <c r="C320" s="56"/>
      <c r="D320" s="56"/>
      <c r="E320" s="56"/>
      <c r="F320" s="61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71">
        <v>312</v>
      </c>
      <c r="AK320" s="46" t="s">
        <v>464</v>
      </c>
      <c r="AL320" s="46" t="s">
        <v>837</v>
      </c>
      <c r="AM320" s="46" t="s">
        <v>883</v>
      </c>
      <c r="AN320" s="46" t="s">
        <v>884</v>
      </c>
      <c r="AO320" s="46" t="s">
        <v>885</v>
      </c>
      <c r="AP320" s="46">
        <v>2.6</v>
      </c>
      <c r="AQ320" s="46" t="s">
        <v>1039</v>
      </c>
      <c r="AR320" s="47">
        <v>2.6</v>
      </c>
      <c r="AS320" s="141">
        <v>52.1</v>
      </c>
      <c r="AT320" s="28">
        <f t="shared" si="14"/>
        <v>52.1</v>
      </c>
      <c r="AU320" s="28"/>
      <c r="AV320" s="28">
        <v>23.4</v>
      </c>
      <c r="AW320" s="28"/>
      <c r="AX320" s="28">
        <v>28.700000000000003</v>
      </c>
      <c r="AY320" s="48"/>
      <c r="AZ320" s="35"/>
      <c r="BA320" s="68" t="s">
        <v>836</v>
      </c>
      <c r="BB320" s="68">
        <v>15174305871</v>
      </c>
      <c r="BC320" s="45"/>
      <c r="BE320" s="60"/>
    </row>
    <row r="321" spans="1:57" s="30" customFormat="1" ht="27.75" customHeight="1">
      <c r="A321" s="56"/>
      <c r="B321" s="56"/>
      <c r="C321" s="56"/>
      <c r="D321" s="56"/>
      <c r="E321" s="56"/>
      <c r="F321" s="61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71">
        <v>313</v>
      </c>
      <c r="AK321" s="46" t="s">
        <v>464</v>
      </c>
      <c r="AL321" s="46" t="s">
        <v>837</v>
      </c>
      <c r="AM321" s="46" t="s">
        <v>886</v>
      </c>
      <c r="AN321" s="46" t="s">
        <v>887</v>
      </c>
      <c r="AO321" s="46" t="s">
        <v>888</v>
      </c>
      <c r="AP321" s="46">
        <v>3.13</v>
      </c>
      <c r="AQ321" s="46" t="s">
        <v>1039</v>
      </c>
      <c r="AR321" s="47">
        <v>3.13</v>
      </c>
      <c r="AS321" s="141">
        <v>62.66</v>
      </c>
      <c r="AT321" s="28">
        <f t="shared" si="14"/>
        <v>62.66</v>
      </c>
      <c r="AU321" s="28"/>
      <c r="AV321" s="28">
        <v>28.17</v>
      </c>
      <c r="AW321" s="28"/>
      <c r="AX321" s="28">
        <v>34.489999999999995</v>
      </c>
      <c r="AY321" s="48"/>
      <c r="AZ321" s="35"/>
      <c r="BA321" s="68" t="s">
        <v>836</v>
      </c>
      <c r="BB321" s="68">
        <v>15174305871</v>
      </c>
      <c r="BC321" s="45"/>
      <c r="BE321" s="60"/>
    </row>
    <row r="322" spans="1:57" s="30" customFormat="1" ht="27.75" customHeight="1">
      <c r="A322" s="56"/>
      <c r="B322" s="56"/>
      <c r="C322" s="56"/>
      <c r="D322" s="56"/>
      <c r="E322" s="56"/>
      <c r="F322" s="61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71">
        <v>314</v>
      </c>
      <c r="AK322" s="46" t="s">
        <v>464</v>
      </c>
      <c r="AL322" s="46" t="s">
        <v>889</v>
      </c>
      <c r="AM322" s="46" t="s">
        <v>890</v>
      </c>
      <c r="AN322" s="46" t="s">
        <v>891</v>
      </c>
      <c r="AO322" s="46" t="s">
        <v>892</v>
      </c>
      <c r="AP322" s="46">
        <v>1.61</v>
      </c>
      <c r="AQ322" s="46" t="s">
        <v>1039</v>
      </c>
      <c r="AR322" s="47">
        <v>1.61</v>
      </c>
      <c r="AS322" s="141">
        <v>31.97</v>
      </c>
      <c r="AT322" s="28">
        <f t="shared" si="14"/>
        <v>31.97</v>
      </c>
      <c r="AU322" s="28"/>
      <c r="AV322" s="28">
        <v>14.49</v>
      </c>
      <c r="AW322" s="28"/>
      <c r="AX322" s="28">
        <v>17.479999999999997</v>
      </c>
      <c r="AY322" s="48"/>
      <c r="AZ322" s="35"/>
      <c r="BA322" s="68" t="s">
        <v>836</v>
      </c>
      <c r="BB322" s="68">
        <v>15174305871</v>
      </c>
      <c r="BC322" s="45"/>
      <c r="BE322" s="60"/>
    </row>
    <row r="323" spans="1:57" s="30" customFormat="1" ht="27.75" customHeight="1">
      <c r="A323" s="56"/>
      <c r="B323" s="56"/>
      <c r="C323" s="56"/>
      <c r="D323" s="56"/>
      <c r="E323" s="56"/>
      <c r="F323" s="61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71">
        <v>315</v>
      </c>
      <c r="AK323" s="46" t="s">
        <v>464</v>
      </c>
      <c r="AL323" s="46" t="s">
        <v>889</v>
      </c>
      <c r="AM323" s="46" t="s">
        <v>893</v>
      </c>
      <c r="AN323" s="46" t="s">
        <v>894</v>
      </c>
      <c r="AO323" s="46" t="s">
        <v>895</v>
      </c>
      <c r="AP323" s="46">
        <v>1.3</v>
      </c>
      <c r="AQ323" s="46" t="s">
        <v>1039</v>
      </c>
      <c r="AR323" s="47">
        <v>1.3</v>
      </c>
      <c r="AS323" s="141">
        <v>25.55</v>
      </c>
      <c r="AT323" s="28">
        <f t="shared" si="14"/>
        <v>25.55</v>
      </c>
      <c r="AU323" s="28"/>
      <c r="AV323" s="28">
        <v>11.7</v>
      </c>
      <c r="AW323" s="28"/>
      <c r="AX323" s="28">
        <v>13.850000000000001</v>
      </c>
      <c r="AY323" s="48"/>
      <c r="AZ323" s="35"/>
      <c r="BA323" s="68" t="s">
        <v>836</v>
      </c>
      <c r="BB323" s="68">
        <v>15174305871</v>
      </c>
      <c r="BC323" s="45"/>
      <c r="BE323" s="60"/>
    </row>
    <row r="324" spans="1:57" s="30" customFormat="1" ht="27.75" customHeight="1">
      <c r="A324" s="56"/>
      <c r="B324" s="56"/>
      <c r="C324" s="56"/>
      <c r="D324" s="56"/>
      <c r="E324" s="56"/>
      <c r="F324" s="61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71">
        <v>316</v>
      </c>
      <c r="AK324" s="46" t="s">
        <v>464</v>
      </c>
      <c r="AL324" s="46" t="s">
        <v>896</v>
      </c>
      <c r="AM324" s="46" t="s">
        <v>897</v>
      </c>
      <c r="AN324" s="46" t="s">
        <v>898</v>
      </c>
      <c r="AO324" s="46" t="s">
        <v>899</v>
      </c>
      <c r="AP324" s="46">
        <v>1.67</v>
      </c>
      <c r="AQ324" s="46" t="s">
        <v>1039</v>
      </c>
      <c r="AR324" s="47">
        <v>1.665</v>
      </c>
      <c r="AS324" s="141">
        <v>32.76</v>
      </c>
      <c r="AT324" s="28">
        <f t="shared" si="14"/>
        <v>32.76</v>
      </c>
      <c r="AU324" s="28"/>
      <c r="AV324" s="28">
        <v>14.99</v>
      </c>
      <c r="AW324" s="28"/>
      <c r="AX324" s="28">
        <v>17.769999999999996</v>
      </c>
      <c r="AY324" s="48"/>
      <c r="AZ324" s="35"/>
      <c r="BA324" s="68" t="s">
        <v>836</v>
      </c>
      <c r="BB324" s="68">
        <v>15174305871</v>
      </c>
      <c r="BC324" s="45"/>
      <c r="BE324" s="60"/>
    </row>
    <row r="325" spans="1:57" s="30" customFormat="1" ht="27.75" customHeight="1">
      <c r="A325" s="56"/>
      <c r="B325" s="56"/>
      <c r="C325" s="56"/>
      <c r="D325" s="56"/>
      <c r="E325" s="56"/>
      <c r="F325" s="61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71">
        <v>317</v>
      </c>
      <c r="AK325" s="46" t="s">
        <v>464</v>
      </c>
      <c r="AL325" s="46" t="s">
        <v>827</v>
      </c>
      <c r="AM325" s="46" t="s">
        <v>900</v>
      </c>
      <c r="AN325" s="46" t="s">
        <v>901</v>
      </c>
      <c r="AO325" s="46" t="s">
        <v>902</v>
      </c>
      <c r="AP325" s="46">
        <v>2.1</v>
      </c>
      <c r="AQ325" s="46" t="s">
        <v>1039</v>
      </c>
      <c r="AR325" s="47">
        <v>2.1</v>
      </c>
      <c r="AS325" s="141">
        <v>41.97</v>
      </c>
      <c r="AT325" s="28">
        <f t="shared" si="14"/>
        <v>41.97</v>
      </c>
      <c r="AU325" s="28"/>
      <c r="AV325" s="28">
        <v>18.9</v>
      </c>
      <c r="AW325" s="28"/>
      <c r="AX325" s="28">
        <v>23.07</v>
      </c>
      <c r="AY325" s="48"/>
      <c r="AZ325" s="35"/>
      <c r="BA325" s="68" t="s">
        <v>836</v>
      </c>
      <c r="BB325" s="68">
        <v>15174305871</v>
      </c>
      <c r="BC325" s="45"/>
      <c r="BE325" s="60"/>
    </row>
    <row r="326" spans="1:57" s="30" customFormat="1" ht="27.75" customHeight="1">
      <c r="A326" s="56"/>
      <c r="B326" s="56"/>
      <c r="C326" s="56"/>
      <c r="D326" s="56"/>
      <c r="E326" s="56"/>
      <c r="F326" s="61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71">
        <v>318</v>
      </c>
      <c r="AK326" s="46" t="s">
        <v>464</v>
      </c>
      <c r="AL326" s="46" t="s">
        <v>896</v>
      </c>
      <c r="AM326" s="46" t="s">
        <v>903</v>
      </c>
      <c r="AN326" s="46" t="s">
        <v>904</v>
      </c>
      <c r="AO326" s="46" t="s">
        <v>905</v>
      </c>
      <c r="AP326" s="46">
        <v>1.39</v>
      </c>
      <c r="AQ326" s="46" t="s">
        <v>1039</v>
      </c>
      <c r="AR326" s="47">
        <v>1.39</v>
      </c>
      <c r="AS326" s="141">
        <v>27.83</v>
      </c>
      <c r="AT326" s="28">
        <f t="shared" si="14"/>
        <v>27.83</v>
      </c>
      <c r="AU326" s="28"/>
      <c r="AV326" s="28">
        <v>12.51</v>
      </c>
      <c r="AW326" s="28"/>
      <c r="AX326" s="28">
        <v>15.319999999999999</v>
      </c>
      <c r="AY326" s="48"/>
      <c r="AZ326" s="35"/>
      <c r="BA326" s="68" t="s">
        <v>836</v>
      </c>
      <c r="BB326" s="68">
        <v>15174305871</v>
      </c>
      <c r="BC326" s="45"/>
      <c r="BE326" s="60"/>
    </row>
    <row r="327" spans="1:57" s="30" customFormat="1" ht="27.75" customHeight="1">
      <c r="A327" s="56"/>
      <c r="B327" s="56"/>
      <c r="C327" s="56"/>
      <c r="D327" s="56"/>
      <c r="E327" s="56"/>
      <c r="F327" s="61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71">
        <v>319</v>
      </c>
      <c r="AK327" s="46" t="s">
        <v>464</v>
      </c>
      <c r="AL327" s="46" t="s">
        <v>896</v>
      </c>
      <c r="AM327" s="46" t="s">
        <v>906</v>
      </c>
      <c r="AN327" s="46" t="s">
        <v>907</v>
      </c>
      <c r="AO327" s="46" t="s">
        <v>908</v>
      </c>
      <c r="AP327" s="46">
        <v>1.1</v>
      </c>
      <c r="AQ327" s="46" t="s">
        <v>1039</v>
      </c>
      <c r="AR327" s="47">
        <v>1.1</v>
      </c>
      <c r="AS327" s="141">
        <v>21.69</v>
      </c>
      <c r="AT327" s="28">
        <f t="shared" si="14"/>
        <v>21.69</v>
      </c>
      <c r="AU327" s="28"/>
      <c r="AV327" s="28">
        <v>9.9</v>
      </c>
      <c r="AW327" s="28"/>
      <c r="AX327" s="28">
        <v>11.790000000000001</v>
      </c>
      <c r="AY327" s="48"/>
      <c r="AZ327" s="35"/>
      <c r="BA327" s="68" t="s">
        <v>836</v>
      </c>
      <c r="BB327" s="68">
        <v>15174305871</v>
      </c>
      <c r="BC327" s="45"/>
      <c r="BE327" s="60"/>
    </row>
    <row r="328" spans="1:57" s="30" customFormat="1" ht="27.75" customHeight="1">
      <c r="A328" s="56"/>
      <c r="B328" s="56"/>
      <c r="C328" s="56"/>
      <c r="D328" s="56"/>
      <c r="E328" s="56"/>
      <c r="F328" s="61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71">
        <v>320</v>
      </c>
      <c r="AK328" s="46" t="s">
        <v>464</v>
      </c>
      <c r="AL328" s="46" t="s">
        <v>827</v>
      </c>
      <c r="AM328" s="46" t="s">
        <v>909</v>
      </c>
      <c r="AN328" s="46" t="s">
        <v>910</v>
      </c>
      <c r="AO328" s="46" t="s">
        <v>911</v>
      </c>
      <c r="AP328" s="46">
        <v>2.22</v>
      </c>
      <c r="AQ328" s="46" t="s">
        <v>1039</v>
      </c>
      <c r="AR328" s="47">
        <v>2.218</v>
      </c>
      <c r="AS328" s="141">
        <v>44.64</v>
      </c>
      <c r="AT328" s="28">
        <f t="shared" si="14"/>
        <v>44.64</v>
      </c>
      <c r="AU328" s="28"/>
      <c r="AV328" s="28">
        <v>19.96</v>
      </c>
      <c r="AW328" s="28"/>
      <c r="AX328" s="28">
        <v>24.68</v>
      </c>
      <c r="AY328" s="48"/>
      <c r="AZ328" s="35"/>
      <c r="BA328" s="68" t="s">
        <v>836</v>
      </c>
      <c r="BB328" s="68">
        <v>15174305871</v>
      </c>
      <c r="BC328" s="45"/>
      <c r="BE328" s="60"/>
    </row>
    <row r="329" spans="1:57" s="30" customFormat="1" ht="27.75" customHeight="1">
      <c r="A329" s="56"/>
      <c r="B329" s="56"/>
      <c r="C329" s="56"/>
      <c r="D329" s="56"/>
      <c r="E329" s="56"/>
      <c r="F329" s="61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71">
        <v>321</v>
      </c>
      <c r="AK329" s="46" t="s">
        <v>464</v>
      </c>
      <c r="AL329" s="46" t="s">
        <v>912</v>
      </c>
      <c r="AM329" s="46" t="s">
        <v>768</v>
      </c>
      <c r="AN329" s="46" t="s">
        <v>913</v>
      </c>
      <c r="AO329" s="46" t="s">
        <v>914</v>
      </c>
      <c r="AP329" s="46">
        <v>1.49</v>
      </c>
      <c r="AQ329" s="46" t="s">
        <v>1039</v>
      </c>
      <c r="AR329" s="47">
        <v>1.488</v>
      </c>
      <c r="AS329" s="141">
        <v>30.23</v>
      </c>
      <c r="AT329" s="28">
        <f t="shared" si="14"/>
        <v>30.23</v>
      </c>
      <c r="AU329" s="28"/>
      <c r="AV329" s="28">
        <v>13.39</v>
      </c>
      <c r="AW329" s="28"/>
      <c r="AX329" s="28">
        <v>16.84</v>
      </c>
      <c r="AY329" s="48"/>
      <c r="AZ329" s="35"/>
      <c r="BA329" s="68" t="s">
        <v>836</v>
      </c>
      <c r="BB329" s="68">
        <v>15174305871</v>
      </c>
      <c r="BC329" s="45"/>
      <c r="BE329" s="60"/>
    </row>
    <row r="330" spans="1:57" s="30" customFormat="1" ht="27.75" customHeight="1">
      <c r="A330" s="56"/>
      <c r="B330" s="56"/>
      <c r="C330" s="56"/>
      <c r="D330" s="56"/>
      <c r="E330" s="56"/>
      <c r="F330" s="61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71">
        <v>322</v>
      </c>
      <c r="AK330" s="46" t="s">
        <v>464</v>
      </c>
      <c r="AL330" s="46" t="s">
        <v>915</v>
      </c>
      <c r="AM330" s="46" t="s">
        <v>916</v>
      </c>
      <c r="AN330" s="46" t="s">
        <v>917</v>
      </c>
      <c r="AO330" s="46" t="s">
        <v>918</v>
      </c>
      <c r="AP330" s="46">
        <v>1.53</v>
      </c>
      <c r="AQ330" s="46" t="s">
        <v>1039</v>
      </c>
      <c r="AR330" s="47">
        <v>1.53</v>
      </c>
      <c r="AS330" s="141">
        <v>30.83</v>
      </c>
      <c r="AT330" s="28">
        <f t="shared" si="14"/>
        <v>30.83</v>
      </c>
      <c r="AU330" s="28"/>
      <c r="AV330" s="28">
        <v>13.77</v>
      </c>
      <c r="AW330" s="28"/>
      <c r="AX330" s="28">
        <v>17.06</v>
      </c>
      <c r="AY330" s="48"/>
      <c r="AZ330" s="35"/>
      <c r="BA330" s="68" t="s">
        <v>836</v>
      </c>
      <c r="BB330" s="68">
        <v>15174305871</v>
      </c>
      <c r="BC330" s="45"/>
      <c r="BE330" s="60"/>
    </row>
    <row r="331" spans="1:57" s="30" customFormat="1" ht="27.75" customHeight="1">
      <c r="A331" s="56"/>
      <c r="B331" s="56"/>
      <c r="C331" s="56"/>
      <c r="D331" s="56"/>
      <c r="E331" s="56"/>
      <c r="F331" s="61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71">
        <v>323</v>
      </c>
      <c r="AK331" s="46" t="s">
        <v>464</v>
      </c>
      <c r="AL331" s="46" t="s">
        <v>915</v>
      </c>
      <c r="AM331" s="46" t="s">
        <v>919</v>
      </c>
      <c r="AN331" s="46" t="s">
        <v>920</v>
      </c>
      <c r="AO331" s="46" t="s">
        <v>921</v>
      </c>
      <c r="AP331" s="46">
        <v>2.9</v>
      </c>
      <c r="AQ331" s="46" t="s">
        <v>1039</v>
      </c>
      <c r="AR331" s="47">
        <v>2.9</v>
      </c>
      <c r="AS331" s="141">
        <v>54.38</v>
      </c>
      <c r="AT331" s="28">
        <f t="shared" si="14"/>
        <v>54.38</v>
      </c>
      <c r="AU331" s="28"/>
      <c r="AV331" s="28">
        <v>26.1</v>
      </c>
      <c r="AW331" s="28"/>
      <c r="AX331" s="28">
        <v>28.28</v>
      </c>
      <c r="AY331" s="48"/>
      <c r="AZ331" s="35"/>
      <c r="BA331" s="68" t="s">
        <v>836</v>
      </c>
      <c r="BB331" s="68">
        <v>15174305871</v>
      </c>
      <c r="BC331" s="45"/>
      <c r="BE331" s="60"/>
    </row>
    <row r="332" spans="1:57" s="30" customFormat="1" ht="27.75" customHeight="1">
      <c r="A332" s="56"/>
      <c r="B332" s="56"/>
      <c r="C332" s="56"/>
      <c r="D332" s="56"/>
      <c r="E332" s="56"/>
      <c r="F332" s="61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71">
        <v>324</v>
      </c>
      <c r="AK332" s="46" t="s">
        <v>464</v>
      </c>
      <c r="AL332" s="46" t="s">
        <v>915</v>
      </c>
      <c r="AM332" s="46" t="s">
        <v>922</v>
      </c>
      <c r="AN332" s="46" t="s">
        <v>923</v>
      </c>
      <c r="AO332" s="46" t="s">
        <v>924</v>
      </c>
      <c r="AP332" s="46">
        <v>3.66</v>
      </c>
      <c r="AQ332" s="46" t="s">
        <v>1039</v>
      </c>
      <c r="AR332" s="47">
        <v>3.66</v>
      </c>
      <c r="AS332" s="141">
        <v>66.23</v>
      </c>
      <c r="AT332" s="28">
        <f t="shared" si="14"/>
        <v>66.23</v>
      </c>
      <c r="AU332" s="28"/>
      <c r="AV332" s="28">
        <v>32.94</v>
      </c>
      <c r="AW332" s="28"/>
      <c r="AX332" s="28">
        <v>33.290000000000006</v>
      </c>
      <c r="AY332" s="48"/>
      <c r="AZ332" s="35"/>
      <c r="BA332" s="68" t="s">
        <v>836</v>
      </c>
      <c r="BB332" s="68">
        <v>15174305871</v>
      </c>
      <c r="BC332" s="45"/>
      <c r="BE332" s="60"/>
    </row>
    <row r="333" spans="1:57" s="30" customFormat="1" ht="27.75" customHeight="1">
      <c r="A333" s="56"/>
      <c r="B333" s="56"/>
      <c r="C333" s="56"/>
      <c r="D333" s="56"/>
      <c r="E333" s="56"/>
      <c r="F333" s="61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71">
        <v>325</v>
      </c>
      <c r="AK333" s="46" t="s">
        <v>464</v>
      </c>
      <c r="AL333" s="46" t="s">
        <v>896</v>
      </c>
      <c r="AM333" s="46" t="s">
        <v>925</v>
      </c>
      <c r="AN333" s="46" t="s">
        <v>926</v>
      </c>
      <c r="AO333" s="46" t="s">
        <v>927</v>
      </c>
      <c r="AP333" s="46">
        <v>1.01</v>
      </c>
      <c r="AQ333" s="46" t="s">
        <v>1039</v>
      </c>
      <c r="AR333" s="47">
        <v>1.01</v>
      </c>
      <c r="AS333" s="141">
        <v>29.33</v>
      </c>
      <c r="AT333" s="28">
        <f t="shared" si="14"/>
        <v>29.33</v>
      </c>
      <c r="AU333" s="28"/>
      <c r="AV333" s="28">
        <v>9.09</v>
      </c>
      <c r="AW333" s="28"/>
      <c r="AX333" s="28">
        <v>20.24</v>
      </c>
      <c r="AY333" s="48"/>
      <c r="AZ333" s="35"/>
      <c r="BA333" s="68" t="s">
        <v>836</v>
      </c>
      <c r="BB333" s="68">
        <v>15174305871</v>
      </c>
      <c r="BC333" s="45"/>
      <c r="BE333" s="60"/>
    </row>
    <row r="334" spans="1:57" s="30" customFormat="1" ht="27.75" customHeight="1">
      <c r="A334" s="56"/>
      <c r="B334" s="56"/>
      <c r="C334" s="56"/>
      <c r="D334" s="56"/>
      <c r="E334" s="56"/>
      <c r="F334" s="61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71">
        <v>326</v>
      </c>
      <c r="AK334" s="46" t="s">
        <v>464</v>
      </c>
      <c r="AL334" s="46" t="s">
        <v>896</v>
      </c>
      <c r="AM334" s="46" t="s">
        <v>928</v>
      </c>
      <c r="AN334" s="46" t="s">
        <v>929</v>
      </c>
      <c r="AO334" s="46" t="s">
        <v>930</v>
      </c>
      <c r="AP334" s="46">
        <v>1.38</v>
      </c>
      <c r="AQ334" s="46" t="s">
        <v>1039</v>
      </c>
      <c r="AR334" s="47">
        <v>1.38</v>
      </c>
      <c r="AS334" s="141">
        <v>27.69</v>
      </c>
      <c r="AT334" s="28">
        <f t="shared" si="14"/>
        <v>27.69</v>
      </c>
      <c r="AU334" s="28"/>
      <c r="AV334" s="28">
        <v>12.42</v>
      </c>
      <c r="AW334" s="28"/>
      <c r="AX334" s="28">
        <v>15.270000000000001</v>
      </c>
      <c r="AY334" s="48"/>
      <c r="AZ334" s="35"/>
      <c r="BA334" s="68" t="s">
        <v>836</v>
      </c>
      <c r="BB334" s="68">
        <v>15174305871</v>
      </c>
      <c r="BC334" s="45"/>
      <c r="BE334" s="60"/>
    </row>
    <row r="335" spans="1:57" s="30" customFormat="1" ht="27.75" customHeight="1">
      <c r="A335" s="56"/>
      <c r="B335" s="56"/>
      <c r="C335" s="56"/>
      <c r="D335" s="56"/>
      <c r="E335" s="56"/>
      <c r="F335" s="61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71">
        <v>327</v>
      </c>
      <c r="AK335" s="46" t="s">
        <v>464</v>
      </c>
      <c r="AL335" s="46" t="s">
        <v>931</v>
      </c>
      <c r="AM335" s="46" t="s">
        <v>932</v>
      </c>
      <c r="AN335" s="46" t="s">
        <v>933</v>
      </c>
      <c r="AO335" s="46" t="s">
        <v>934</v>
      </c>
      <c r="AP335" s="46">
        <v>1</v>
      </c>
      <c r="AQ335" s="46" t="s">
        <v>1039</v>
      </c>
      <c r="AR335" s="47">
        <v>1</v>
      </c>
      <c r="AS335" s="141">
        <v>20.27</v>
      </c>
      <c r="AT335" s="28">
        <f t="shared" si="14"/>
        <v>20.27</v>
      </c>
      <c r="AU335" s="28"/>
      <c r="AV335" s="28">
        <v>9</v>
      </c>
      <c r="AW335" s="28"/>
      <c r="AX335" s="28">
        <v>11.27</v>
      </c>
      <c r="AY335" s="48"/>
      <c r="AZ335" s="35"/>
      <c r="BA335" s="68" t="s">
        <v>836</v>
      </c>
      <c r="BB335" s="68">
        <v>15174305871</v>
      </c>
      <c r="BC335" s="45"/>
      <c r="BE335" s="60"/>
    </row>
    <row r="336" spans="1:57" s="30" customFormat="1" ht="27.75" customHeight="1">
      <c r="A336" s="56"/>
      <c r="B336" s="56"/>
      <c r="C336" s="56"/>
      <c r="D336" s="56"/>
      <c r="E336" s="56"/>
      <c r="F336" s="61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71">
        <v>328</v>
      </c>
      <c r="AK336" s="46" t="s">
        <v>464</v>
      </c>
      <c r="AL336" s="46" t="s">
        <v>841</v>
      </c>
      <c r="AM336" s="46" t="s">
        <v>856</v>
      </c>
      <c r="AN336" s="46" t="s">
        <v>935</v>
      </c>
      <c r="AO336" s="46" t="s">
        <v>936</v>
      </c>
      <c r="AP336" s="46">
        <v>3.28</v>
      </c>
      <c r="AQ336" s="46" t="s">
        <v>1039</v>
      </c>
      <c r="AR336" s="47">
        <v>3.28</v>
      </c>
      <c r="AS336" s="141">
        <v>65.8</v>
      </c>
      <c r="AT336" s="28">
        <f t="shared" si="14"/>
        <v>65.8</v>
      </c>
      <c r="AU336" s="28"/>
      <c r="AV336" s="28">
        <v>29.52</v>
      </c>
      <c r="AW336" s="28"/>
      <c r="AX336" s="28">
        <v>36.28</v>
      </c>
      <c r="AY336" s="48"/>
      <c r="AZ336" s="35"/>
      <c r="BA336" s="68" t="s">
        <v>836</v>
      </c>
      <c r="BB336" s="68">
        <v>15174305871</v>
      </c>
      <c r="BC336" s="45"/>
      <c r="BE336" s="60"/>
    </row>
    <row r="337" spans="1:57" s="30" customFormat="1" ht="27.75" customHeight="1">
      <c r="A337" s="56"/>
      <c r="B337" s="56"/>
      <c r="C337" s="56"/>
      <c r="D337" s="56"/>
      <c r="E337" s="56"/>
      <c r="F337" s="61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71">
        <v>329</v>
      </c>
      <c r="AK337" s="46" t="s">
        <v>464</v>
      </c>
      <c r="AL337" s="46" t="s">
        <v>837</v>
      </c>
      <c r="AM337" s="46" t="s">
        <v>937</v>
      </c>
      <c r="AN337" s="46" t="s">
        <v>938</v>
      </c>
      <c r="AO337" s="46" t="s">
        <v>939</v>
      </c>
      <c r="AP337" s="46">
        <v>1.4</v>
      </c>
      <c r="AQ337" s="46" t="s">
        <v>1039</v>
      </c>
      <c r="AR337" s="47">
        <v>1.4</v>
      </c>
      <c r="AS337" s="141">
        <v>27.98</v>
      </c>
      <c r="AT337" s="28">
        <f t="shared" si="14"/>
        <v>27.98</v>
      </c>
      <c r="AU337" s="28"/>
      <c r="AV337" s="28">
        <v>12.6</v>
      </c>
      <c r="AW337" s="28"/>
      <c r="AX337" s="28">
        <v>15.38</v>
      </c>
      <c r="AY337" s="48"/>
      <c r="AZ337" s="35"/>
      <c r="BA337" s="45" t="s">
        <v>836</v>
      </c>
      <c r="BB337" s="45">
        <v>15174305871</v>
      </c>
      <c r="BC337" s="45"/>
      <c r="BE337" s="60"/>
    </row>
    <row r="338" spans="1:57" s="30" customFormat="1" ht="27.75" customHeight="1">
      <c r="A338" s="56"/>
      <c r="B338" s="56"/>
      <c r="C338" s="56"/>
      <c r="D338" s="56"/>
      <c r="E338" s="56"/>
      <c r="F338" s="61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71">
        <v>330</v>
      </c>
      <c r="AK338" s="46" t="s">
        <v>464</v>
      </c>
      <c r="AL338" s="46" t="s">
        <v>837</v>
      </c>
      <c r="AM338" s="46" t="s">
        <v>940</v>
      </c>
      <c r="AN338" s="46" t="s">
        <v>941</v>
      </c>
      <c r="AO338" s="46" t="s">
        <v>942</v>
      </c>
      <c r="AP338" s="46">
        <v>2</v>
      </c>
      <c r="AQ338" s="46" t="s">
        <v>1039</v>
      </c>
      <c r="AR338" s="47">
        <v>2</v>
      </c>
      <c r="AS338" s="141">
        <v>40.54</v>
      </c>
      <c r="AT338" s="28">
        <f t="shared" si="14"/>
        <v>40.54</v>
      </c>
      <c r="AU338" s="28"/>
      <c r="AV338" s="28">
        <v>18</v>
      </c>
      <c r="AW338" s="28"/>
      <c r="AX338" s="28">
        <v>22.54</v>
      </c>
      <c r="AY338" s="48"/>
      <c r="AZ338" s="35"/>
      <c r="BA338" s="45" t="s">
        <v>836</v>
      </c>
      <c r="BB338" s="45">
        <v>15174305871</v>
      </c>
      <c r="BC338" s="45"/>
      <c r="BE338" s="60"/>
    </row>
    <row r="339" spans="1:57" s="30" customFormat="1" ht="27.75" customHeight="1">
      <c r="A339" s="56"/>
      <c r="B339" s="56"/>
      <c r="C339" s="56"/>
      <c r="D339" s="56"/>
      <c r="E339" s="56"/>
      <c r="F339" s="61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71">
        <v>331</v>
      </c>
      <c r="AK339" s="46" t="s">
        <v>464</v>
      </c>
      <c r="AL339" s="46" t="s">
        <v>943</v>
      </c>
      <c r="AM339" s="46" t="s">
        <v>944</v>
      </c>
      <c r="AN339" s="46" t="s">
        <v>945</v>
      </c>
      <c r="AO339" s="46" t="s">
        <v>946</v>
      </c>
      <c r="AP339" s="46">
        <v>1.75</v>
      </c>
      <c r="AQ339" s="46" t="s">
        <v>1039</v>
      </c>
      <c r="AR339" s="47">
        <v>1.75</v>
      </c>
      <c r="AS339" s="141">
        <v>34.97</v>
      </c>
      <c r="AT339" s="28">
        <f t="shared" si="14"/>
        <v>34.97</v>
      </c>
      <c r="AU339" s="28"/>
      <c r="AV339" s="28">
        <v>15.75</v>
      </c>
      <c r="AW339" s="28"/>
      <c r="AX339" s="28">
        <v>19.22</v>
      </c>
      <c r="AY339" s="48"/>
      <c r="AZ339" s="35"/>
      <c r="BA339" s="45" t="s">
        <v>836</v>
      </c>
      <c r="BB339" s="45">
        <v>15174305871</v>
      </c>
      <c r="BC339" s="45"/>
      <c r="BE339" s="60"/>
    </row>
    <row r="340" spans="1:57" s="30" customFormat="1" ht="27.75" customHeight="1">
      <c r="A340" s="56"/>
      <c r="B340" s="56"/>
      <c r="C340" s="56"/>
      <c r="D340" s="56"/>
      <c r="E340" s="56"/>
      <c r="F340" s="61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71">
        <v>332</v>
      </c>
      <c r="AK340" s="46" t="s">
        <v>464</v>
      </c>
      <c r="AL340" s="46" t="s">
        <v>815</v>
      </c>
      <c r="AM340" s="46" t="s">
        <v>947</v>
      </c>
      <c r="AN340" s="46" t="s">
        <v>948</v>
      </c>
      <c r="AO340" s="46" t="s">
        <v>949</v>
      </c>
      <c r="AP340" s="46">
        <v>1.15</v>
      </c>
      <c r="AQ340" s="46" t="s">
        <v>1039</v>
      </c>
      <c r="AR340" s="47">
        <v>1.15</v>
      </c>
      <c r="AS340" s="141">
        <v>23.41</v>
      </c>
      <c r="AT340" s="28">
        <f t="shared" si="14"/>
        <v>23.41</v>
      </c>
      <c r="AU340" s="28"/>
      <c r="AV340" s="28">
        <v>10.35</v>
      </c>
      <c r="AW340" s="28"/>
      <c r="AX340" s="28">
        <v>13.06</v>
      </c>
      <c r="AY340" s="48"/>
      <c r="AZ340" s="35"/>
      <c r="BA340" s="45" t="s">
        <v>836</v>
      </c>
      <c r="BB340" s="45">
        <v>15174305871</v>
      </c>
      <c r="BC340" s="45"/>
      <c r="BE340" s="60"/>
    </row>
    <row r="341" spans="1:57" s="30" customFormat="1" ht="27.75" customHeight="1">
      <c r="A341" s="56"/>
      <c r="B341" s="56"/>
      <c r="C341" s="56"/>
      <c r="D341" s="56"/>
      <c r="E341" s="56"/>
      <c r="F341" s="61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71">
        <v>333</v>
      </c>
      <c r="AK341" s="46" t="s">
        <v>464</v>
      </c>
      <c r="AL341" s="46" t="s">
        <v>815</v>
      </c>
      <c r="AM341" s="46" t="s">
        <v>947</v>
      </c>
      <c r="AN341" s="46" t="s">
        <v>950</v>
      </c>
      <c r="AO341" s="46" t="s">
        <v>951</v>
      </c>
      <c r="AP341" s="46">
        <v>1.6</v>
      </c>
      <c r="AQ341" s="46" t="s">
        <v>1039</v>
      </c>
      <c r="AR341" s="47">
        <v>1.6</v>
      </c>
      <c r="AS341" s="141">
        <v>31.83</v>
      </c>
      <c r="AT341" s="28">
        <f t="shared" si="14"/>
        <v>31.83</v>
      </c>
      <c r="AU341" s="28"/>
      <c r="AV341" s="28">
        <v>14.4</v>
      </c>
      <c r="AW341" s="28"/>
      <c r="AX341" s="28">
        <v>17.43</v>
      </c>
      <c r="AY341" s="48"/>
      <c r="AZ341" s="35"/>
      <c r="BA341" s="45" t="s">
        <v>836</v>
      </c>
      <c r="BB341" s="45">
        <v>15174305871</v>
      </c>
      <c r="BC341" s="45"/>
      <c r="BE341" s="60"/>
    </row>
    <row r="342" spans="1:57" s="30" customFormat="1" ht="27.75" customHeight="1">
      <c r="A342" s="56"/>
      <c r="B342" s="56"/>
      <c r="C342" s="56"/>
      <c r="D342" s="56"/>
      <c r="E342" s="56"/>
      <c r="F342" s="61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71">
        <v>334</v>
      </c>
      <c r="AK342" s="46" t="s">
        <v>464</v>
      </c>
      <c r="AL342" s="46" t="s">
        <v>815</v>
      </c>
      <c r="AM342" s="46" t="s">
        <v>952</v>
      </c>
      <c r="AN342" s="46" t="s">
        <v>953</v>
      </c>
      <c r="AO342" s="46" t="s">
        <v>954</v>
      </c>
      <c r="AP342" s="46">
        <v>1.1</v>
      </c>
      <c r="AQ342" s="46" t="s">
        <v>1039</v>
      </c>
      <c r="AR342" s="47">
        <v>1.1</v>
      </c>
      <c r="AS342" s="141">
        <v>21.69</v>
      </c>
      <c r="AT342" s="28">
        <f t="shared" si="14"/>
        <v>21.69</v>
      </c>
      <c r="AU342" s="28"/>
      <c r="AV342" s="28">
        <v>9.9</v>
      </c>
      <c r="AW342" s="28"/>
      <c r="AX342" s="28">
        <v>11.790000000000001</v>
      </c>
      <c r="AY342" s="48"/>
      <c r="AZ342" s="35"/>
      <c r="BA342" s="45" t="s">
        <v>836</v>
      </c>
      <c r="BB342" s="45">
        <v>15174305871</v>
      </c>
      <c r="BC342" s="45"/>
      <c r="BE342" s="60"/>
    </row>
    <row r="343" spans="1:57" s="30" customFormat="1" ht="27.75" customHeight="1">
      <c r="A343" s="56"/>
      <c r="B343" s="56"/>
      <c r="C343" s="56"/>
      <c r="D343" s="56"/>
      <c r="E343" s="56"/>
      <c r="F343" s="61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71">
        <v>335</v>
      </c>
      <c r="AK343" s="46" t="s">
        <v>464</v>
      </c>
      <c r="AL343" s="46" t="s">
        <v>815</v>
      </c>
      <c r="AM343" s="46" t="s">
        <v>955</v>
      </c>
      <c r="AN343" s="46" t="s">
        <v>956</v>
      </c>
      <c r="AO343" s="46" t="s">
        <v>957</v>
      </c>
      <c r="AP343" s="46">
        <v>1</v>
      </c>
      <c r="AQ343" s="46" t="s">
        <v>1039</v>
      </c>
      <c r="AR343" s="47">
        <v>1</v>
      </c>
      <c r="AS343" s="141">
        <v>20.27</v>
      </c>
      <c r="AT343" s="28">
        <f t="shared" si="14"/>
        <v>20.27</v>
      </c>
      <c r="AU343" s="28"/>
      <c r="AV343" s="28">
        <v>9</v>
      </c>
      <c r="AW343" s="28"/>
      <c r="AX343" s="28">
        <v>11.27</v>
      </c>
      <c r="AY343" s="48"/>
      <c r="AZ343" s="35"/>
      <c r="BA343" s="45" t="s">
        <v>836</v>
      </c>
      <c r="BB343" s="45">
        <v>15174305871</v>
      </c>
      <c r="BC343" s="45"/>
      <c r="BE343" s="60"/>
    </row>
    <row r="344" spans="1:57" s="30" customFormat="1" ht="27.75" customHeight="1">
      <c r="A344" s="56"/>
      <c r="B344" s="56"/>
      <c r="C344" s="56"/>
      <c r="D344" s="56"/>
      <c r="E344" s="56"/>
      <c r="F344" s="61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71">
        <v>336</v>
      </c>
      <c r="AK344" s="46" t="s">
        <v>464</v>
      </c>
      <c r="AL344" s="46" t="s">
        <v>815</v>
      </c>
      <c r="AM344" s="46" t="s">
        <v>822</v>
      </c>
      <c r="AN344" s="46" t="s">
        <v>958</v>
      </c>
      <c r="AO344" s="46" t="s">
        <v>959</v>
      </c>
      <c r="AP344" s="46">
        <v>1.65</v>
      </c>
      <c r="AQ344" s="46" t="s">
        <v>1039</v>
      </c>
      <c r="AR344" s="47">
        <v>1.65</v>
      </c>
      <c r="AS344" s="141">
        <v>33.54</v>
      </c>
      <c r="AT344" s="28">
        <f t="shared" si="14"/>
        <v>33.54</v>
      </c>
      <c r="AU344" s="28"/>
      <c r="AV344" s="28">
        <v>14.85</v>
      </c>
      <c r="AW344" s="28"/>
      <c r="AX344" s="28">
        <v>18.689999999999998</v>
      </c>
      <c r="AY344" s="48"/>
      <c r="AZ344" s="35"/>
      <c r="BA344" s="45" t="s">
        <v>836</v>
      </c>
      <c r="BB344" s="45">
        <v>15174305871</v>
      </c>
      <c r="BC344" s="45"/>
      <c r="BE344" s="60"/>
    </row>
    <row r="345" spans="1:57" s="30" customFormat="1" ht="27.75" customHeight="1">
      <c r="A345" s="56"/>
      <c r="B345" s="56"/>
      <c r="C345" s="56"/>
      <c r="D345" s="56"/>
      <c r="E345" s="56"/>
      <c r="F345" s="61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71">
        <v>337</v>
      </c>
      <c r="AK345" s="46" t="s">
        <v>464</v>
      </c>
      <c r="AL345" s="46" t="s">
        <v>866</v>
      </c>
      <c r="AM345" s="46" t="s">
        <v>960</v>
      </c>
      <c r="AN345" s="46" t="s">
        <v>961</v>
      </c>
      <c r="AO345" s="46" t="s">
        <v>962</v>
      </c>
      <c r="AP345" s="46">
        <v>4.7</v>
      </c>
      <c r="AQ345" s="46" t="s">
        <v>1039</v>
      </c>
      <c r="AR345" s="47">
        <v>4.7</v>
      </c>
      <c r="AS345" s="141">
        <v>90.75</v>
      </c>
      <c r="AT345" s="28">
        <f t="shared" si="14"/>
        <v>90.75</v>
      </c>
      <c r="AU345" s="28"/>
      <c r="AV345" s="28">
        <v>42.3</v>
      </c>
      <c r="AW345" s="28"/>
      <c r="AX345" s="28">
        <v>48.45</v>
      </c>
      <c r="AY345" s="48"/>
      <c r="AZ345" s="35"/>
      <c r="BA345" s="45" t="s">
        <v>836</v>
      </c>
      <c r="BB345" s="45">
        <v>15174305871</v>
      </c>
      <c r="BC345" s="45"/>
      <c r="BE345" s="60"/>
    </row>
    <row r="346" spans="1:57" s="30" customFormat="1" ht="27.75" customHeight="1">
      <c r="A346" s="56"/>
      <c r="B346" s="56"/>
      <c r="C346" s="56"/>
      <c r="D346" s="56"/>
      <c r="E346" s="56"/>
      <c r="F346" s="61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71">
        <v>338</v>
      </c>
      <c r="AK346" s="46" t="s">
        <v>464</v>
      </c>
      <c r="AL346" s="46" t="s">
        <v>866</v>
      </c>
      <c r="AM346" s="46" t="s">
        <v>963</v>
      </c>
      <c r="AN346" s="46" t="s">
        <v>964</v>
      </c>
      <c r="AO346" s="46" t="s">
        <v>965</v>
      </c>
      <c r="AP346" s="46">
        <v>1.33</v>
      </c>
      <c r="AQ346" s="46" t="s">
        <v>1039</v>
      </c>
      <c r="AR346" s="47">
        <v>1.33</v>
      </c>
      <c r="AS346" s="141">
        <v>26.97</v>
      </c>
      <c r="AT346" s="28">
        <f t="shared" si="14"/>
        <v>26.97</v>
      </c>
      <c r="AU346" s="28"/>
      <c r="AV346" s="28">
        <v>11.97</v>
      </c>
      <c r="AW346" s="28"/>
      <c r="AX346" s="28">
        <v>14.999999999999998</v>
      </c>
      <c r="AY346" s="48"/>
      <c r="AZ346" s="35"/>
      <c r="BA346" s="45" t="s">
        <v>836</v>
      </c>
      <c r="BB346" s="45">
        <v>15174305871</v>
      </c>
      <c r="BC346" s="45"/>
      <c r="BE346" s="60"/>
    </row>
    <row r="347" spans="1:57" s="30" customFormat="1" ht="27.75" customHeight="1">
      <c r="A347" s="56"/>
      <c r="B347" s="56"/>
      <c r="C347" s="56"/>
      <c r="D347" s="56"/>
      <c r="E347" s="56"/>
      <c r="F347" s="61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71">
        <v>339</v>
      </c>
      <c r="AK347" s="46" t="s">
        <v>464</v>
      </c>
      <c r="AL347" s="46" t="s">
        <v>832</v>
      </c>
      <c r="AM347" s="46" t="s">
        <v>966</v>
      </c>
      <c r="AN347" s="46" t="s">
        <v>967</v>
      </c>
      <c r="AO347" s="46" t="s">
        <v>968</v>
      </c>
      <c r="AP347" s="46">
        <v>2.24</v>
      </c>
      <c r="AQ347" s="46" t="s">
        <v>1039</v>
      </c>
      <c r="AR347" s="47">
        <v>2.243</v>
      </c>
      <c r="AS347" s="141">
        <v>45.01</v>
      </c>
      <c r="AT347" s="28">
        <f t="shared" si="14"/>
        <v>45.01</v>
      </c>
      <c r="AU347" s="28"/>
      <c r="AV347" s="28">
        <v>20.19</v>
      </c>
      <c r="AW347" s="28"/>
      <c r="AX347" s="28">
        <v>24.819999999999997</v>
      </c>
      <c r="AY347" s="48"/>
      <c r="AZ347" s="35"/>
      <c r="BA347" s="45" t="s">
        <v>836</v>
      </c>
      <c r="BB347" s="45">
        <v>15174305871</v>
      </c>
      <c r="BC347" s="45"/>
      <c r="BE347" s="60"/>
    </row>
    <row r="348" spans="1:57" s="30" customFormat="1" ht="27.75" customHeight="1">
      <c r="A348" s="56"/>
      <c r="B348" s="56"/>
      <c r="C348" s="56"/>
      <c r="D348" s="56"/>
      <c r="E348" s="56"/>
      <c r="F348" s="61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71">
        <v>340</v>
      </c>
      <c r="AK348" s="46" t="s">
        <v>464</v>
      </c>
      <c r="AL348" s="46" t="s">
        <v>873</v>
      </c>
      <c r="AM348" s="46" t="s">
        <v>969</v>
      </c>
      <c r="AN348" s="46" t="s">
        <v>970</v>
      </c>
      <c r="AO348" s="46" t="s">
        <v>971</v>
      </c>
      <c r="AP348" s="46">
        <v>1.66</v>
      </c>
      <c r="AQ348" s="46" t="s">
        <v>1039</v>
      </c>
      <c r="AR348" s="47">
        <v>1.656</v>
      </c>
      <c r="AS348" s="141">
        <v>33.63</v>
      </c>
      <c r="AT348" s="28">
        <f t="shared" si="14"/>
        <v>33.63</v>
      </c>
      <c r="AU348" s="28"/>
      <c r="AV348" s="28">
        <v>14.9</v>
      </c>
      <c r="AW348" s="28"/>
      <c r="AX348" s="28">
        <v>18.730000000000004</v>
      </c>
      <c r="AY348" s="48"/>
      <c r="AZ348" s="35"/>
      <c r="BA348" s="45" t="s">
        <v>836</v>
      </c>
      <c r="BB348" s="45">
        <v>15174305871</v>
      </c>
      <c r="BC348" s="45"/>
      <c r="BE348" s="60"/>
    </row>
    <row r="349" spans="1:57" s="30" customFormat="1" ht="27.75" customHeight="1">
      <c r="A349" s="56"/>
      <c r="B349" s="56"/>
      <c r="C349" s="56"/>
      <c r="D349" s="56"/>
      <c r="E349" s="56"/>
      <c r="F349" s="61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71">
        <v>341</v>
      </c>
      <c r="AK349" s="46" t="s">
        <v>464</v>
      </c>
      <c r="AL349" s="46" t="s">
        <v>827</v>
      </c>
      <c r="AM349" s="46" t="s">
        <v>972</v>
      </c>
      <c r="AN349" s="46" t="s">
        <v>973</v>
      </c>
      <c r="AO349" s="46" t="s">
        <v>974</v>
      </c>
      <c r="AP349" s="46">
        <v>1.25</v>
      </c>
      <c r="AQ349" s="46" t="s">
        <v>1039</v>
      </c>
      <c r="AR349" s="47">
        <v>1.248</v>
      </c>
      <c r="AS349" s="141">
        <v>24.81</v>
      </c>
      <c r="AT349" s="28">
        <f t="shared" si="14"/>
        <v>24.81</v>
      </c>
      <c r="AU349" s="28"/>
      <c r="AV349" s="28">
        <v>11.23</v>
      </c>
      <c r="AW349" s="28"/>
      <c r="AX349" s="28">
        <v>13.579999999999998</v>
      </c>
      <c r="AY349" s="48"/>
      <c r="AZ349" s="35"/>
      <c r="BA349" s="45" t="s">
        <v>836</v>
      </c>
      <c r="BB349" s="45">
        <v>15174305871</v>
      </c>
      <c r="BC349" s="45"/>
      <c r="BE349" s="60"/>
    </row>
    <row r="350" spans="1:57" s="30" customFormat="1" ht="27.75" customHeight="1" thickBot="1">
      <c r="A350" s="56"/>
      <c r="B350" s="56"/>
      <c r="C350" s="56"/>
      <c r="D350" s="56"/>
      <c r="E350" s="56"/>
      <c r="F350" s="61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49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1"/>
      <c r="AV350" s="52"/>
      <c r="AW350" s="52"/>
      <c r="AX350" s="53"/>
      <c r="AY350" s="54"/>
      <c r="AZ350" s="54"/>
      <c r="BA350" s="55"/>
      <c r="BB350" s="55"/>
      <c r="BC350" s="55"/>
      <c r="BE350" s="60"/>
    </row>
    <row r="351" spans="1:57" s="30" customFormat="1" ht="27.75" customHeight="1">
      <c r="A351" s="56"/>
      <c r="B351" s="56"/>
      <c r="C351" s="56"/>
      <c r="D351" s="56"/>
      <c r="E351" s="56"/>
      <c r="F351" s="61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207" t="s">
        <v>1268</v>
      </c>
      <c r="AL351" s="207"/>
      <c r="AM351" s="56"/>
      <c r="AN351" s="56" t="s">
        <v>1269</v>
      </c>
      <c r="AO351" s="56"/>
      <c r="AP351" s="206" t="s">
        <v>1270</v>
      </c>
      <c r="AQ351" s="206"/>
      <c r="AR351" s="56"/>
      <c r="AS351" s="148"/>
      <c r="AT351" s="56"/>
      <c r="AU351" s="56"/>
      <c r="AV351" s="57"/>
      <c r="AW351" s="205" t="s">
        <v>1271</v>
      </c>
      <c r="AX351" s="205"/>
      <c r="AY351" s="205"/>
      <c r="AZ351" s="205"/>
      <c r="BA351" s="205"/>
      <c r="BB351" s="56"/>
      <c r="BC351" s="56"/>
      <c r="BE351" s="60"/>
    </row>
    <row r="352" spans="1:57" s="30" customFormat="1" ht="27.75" customHeight="1">
      <c r="A352" s="56"/>
      <c r="B352" s="56"/>
      <c r="C352" s="56"/>
      <c r="D352" s="56"/>
      <c r="E352" s="56"/>
      <c r="F352" s="61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X352" s="57"/>
      <c r="AY352" s="56"/>
      <c r="AZ352" s="56"/>
      <c r="BA352" s="56"/>
      <c r="BB352" s="56"/>
      <c r="BC352" s="56"/>
      <c r="BE352" s="60"/>
    </row>
    <row r="353" spans="1:55" s="30" customFormat="1" ht="11.25">
      <c r="A353" s="56"/>
      <c r="B353" s="56"/>
      <c r="C353" s="56"/>
      <c r="D353" s="56"/>
      <c r="E353" s="56"/>
      <c r="F353" s="61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210"/>
      <c r="AL353" s="210"/>
      <c r="AM353" s="210"/>
      <c r="AN353" s="210"/>
      <c r="AO353" s="210"/>
      <c r="AP353" s="210"/>
      <c r="AQ353" s="210"/>
      <c r="AR353" s="56"/>
      <c r="AS353" s="58"/>
      <c r="AT353" s="58"/>
      <c r="AU353" s="58"/>
      <c r="AV353" s="59"/>
      <c r="AW353" s="59"/>
      <c r="AX353" s="57"/>
      <c r="AY353" s="56"/>
      <c r="AZ353" s="56"/>
      <c r="BA353" s="56"/>
      <c r="BB353" s="56"/>
      <c r="BC353" s="56"/>
    </row>
    <row r="354" spans="1:55" s="30" customFormat="1" ht="11.25">
      <c r="A354" s="56"/>
      <c r="B354" s="56"/>
      <c r="C354" s="56"/>
      <c r="D354" s="56"/>
      <c r="E354" s="56"/>
      <c r="F354" s="61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7"/>
      <c r="AW354" s="57"/>
      <c r="AX354" s="57"/>
      <c r="AY354" s="56"/>
      <c r="AZ354" s="56"/>
      <c r="BA354" s="56"/>
      <c r="BB354" s="56"/>
      <c r="BC354" s="56"/>
    </row>
    <row r="355" spans="1:55" s="30" customFormat="1" ht="11.25">
      <c r="A355" s="56"/>
      <c r="B355" s="56"/>
      <c r="C355" s="56"/>
      <c r="D355" s="56"/>
      <c r="E355" s="56"/>
      <c r="F355" s="61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7"/>
      <c r="AW355" s="57"/>
      <c r="AX355" s="57"/>
      <c r="AY355" s="56"/>
      <c r="AZ355" s="56"/>
      <c r="BA355" s="56"/>
      <c r="BB355" s="56"/>
      <c r="BC355" s="56"/>
    </row>
    <row r="356" spans="1:55" s="30" customFormat="1" ht="11.25">
      <c r="A356" s="56"/>
      <c r="B356" s="56"/>
      <c r="C356" s="56"/>
      <c r="D356" s="56"/>
      <c r="E356" s="56"/>
      <c r="F356" s="61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7"/>
      <c r="AW356" s="57"/>
      <c r="AX356" s="57"/>
      <c r="AY356" s="56"/>
      <c r="AZ356" s="56"/>
      <c r="BA356" s="56"/>
      <c r="BB356" s="56"/>
      <c r="BC356" s="56"/>
    </row>
    <row r="357" spans="1:55" s="30" customFormat="1" ht="11.25">
      <c r="A357" s="56"/>
      <c r="B357" s="56"/>
      <c r="C357" s="56"/>
      <c r="D357" s="56"/>
      <c r="E357" s="56"/>
      <c r="F357" s="61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7"/>
      <c r="AW357" s="57"/>
      <c r="AX357" s="57"/>
      <c r="AY357" s="56"/>
      <c r="AZ357" s="56"/>
      <c r="BA357" s="56"/>
      <c r="BB357" s="56"/>
      <c r="BC357" s="56"/>
    </row>
    <row r="358" spans="1:55" s="30" customFormat="1" ht="11.25">
      <c r="A358" s="56"/>
      <c r="B358" s="56"/>
      <c r="C358" s="56"/>
      <c r="D358" s="56"/>
      <c r="E358" s="56"/>
      <c r="F358" s="61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7"/>
      <c r="AW358" s="57"/>
      <c r="AX358" s="57"/>
      <c r="AY358" s="56"/>
      <c r="AZ358" s="56"/>
      <c r="BA358" s="56"/>
      <c r="BB358" s="56"/>
      <c r="BC358" s="56"/>
    </row>
    <row r="359" spans="1:55" s="30" customFormat="1" ht="11.25">
      <c r="A359" s="56"/>
      <c r="B359" s="56"/>
      <c r="C359" s="56"/>
      <c r="D359" s="56"/>
      <c r="E359" s="56"/>
      <c r="F359" s="61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7"/>
      <c r="AW359" s="57"/>
      <c r="AX359" s="57"/>
      <c r="AY359" s="56"/>
      <c r="AZ359" s="56"/>
      <c r="BA359" s="56"/>
      <c r="BB359" s="56"/>
      <c r="BC359" s="56"/>
    </row>
    <row r="360" spans="1:55" s="30" customFormat="1" ht="11.25">
      <c r="A360" s="56"/>
      <c r="B360" s="56"/>
      <c r="C360" s="56"/>
      <c r="D360" s="56"/>
      <c r="E360" s="56"/>
      <c r="F360" s="61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7"/>
      <c r="AW360" s="57"/>
      <c r="AX360" s="57"/>
      <c r="AY360" s="56"/>
      <c r="AZ360" s="56"/>
      <c r="BA360" s="56"/>
      <c r="BB360" s="56"/>
      <c r="BC360" s="56"/>
    </row>
    <row r="361" spans="1:55" s="30" customFormat="1" ht="11.25">
      <c r="A361" s="56"/>
      <c r="B361" s="56"/>
      <c r="C361" s="56"/>
      <c r="D361" s="56"/>
      <c r="E361" s="56"/>
      <c r="F361" s="61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7"/>
      <c r="AW361" s="57"/>
      <c r="AX361" s="57"/>
      <c r="AY361" s="56"/>
      <c r="AZ361" s="56"/>
      <c r="BA361" s="56"/>
      <c r="BB361" s="56"/>
      <c r="BC361" s="56"/>
    </row>
    <row r="362" spans="1:55" s="30" customFormat="1" ht="11.25">
      <c r="A362" s="56"/>
      <c r="B362" s="56"/>
      <c r="C362" s="56"/>
      <c r="D362" s="56"/>
      <c r="E362" s="56"/>
      <c r="F362" s="61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7"/>
      <c r="AW362" s="57"/>
      <c r="AX362" s="57"/>
      <c r="AY362" s="56"/>
      <c r="AZ362" s="56"/>
      <c r="BA362" s="56"/>
      <c r="BB362" s="56"/>
      <c r="BC362" s="56"/>
    </row>
    <row r="363" spans="1:55" s="30" customFormat="1" ht="11.25">
      <c r="A363" s="56"/>
      <c r="B363" s="56"/>
      <c r="C363" s="56"/>
      <c r="D363" s="56"/>
      <c r="E363" s="56"/>
      <c r="F363" s="61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7"/>
      <c r="AW363" s="57"/>
      <c r="AX363" s="57"/>
      <c r="AY363" s="56"/>
      <c r="AZ363" s="56"/>
      <c r="BA363" s="56"/>
      <c r="BB363" s="56"/>
      <c r="BC363" s="56"/>
    </row>
    <row r="364" spans="1:55" s="30" customFormat="1" ht="11.25">
      <c r="A364" s="56"/>
      <c r="B364" s="56"/>
      <c r="C364" s="56"/>
      <c r="D364" s="56"/>
      <c r="E364" s="56"/>
      <c r="F364" s="61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7"/>
      <c r="AW364" s="57"/>
      <c r="AX364" s="57"/>
      <c r="AY364" s="56"/>
      <c r="AZ364" s="56"/>
      <c r="BA364" s="56"/>
      <c r="BB364" s="56"/>
      <c r="BC364" s="56"/>
    </row>
    <row r="365" spans="1:55" s="30" customFormat="1" ht="11.25">
      <c r="A365" s="56"/>
      <c r="B365" s="56"/>
      <c r="C365" s="56"/>
      <c r="D365" s="56"/>
      <c r="E365" s="56"/>
      <c r="F365" s="61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7"/>
      <c r="AW365" s="57"/>
      <c r="AX365" s="57"/>
      <c r="AY365" s="56"/>
      <c r="AZ365" s="56"/>
      <c r="BA365" s="56"/>
      <c r="BB365" s="56"/>
      <c r="BC365" s="56"/>
    </row>
    <row r="366" spans="1:55" s="30" customFormat="1" ht="11.25">
      <c r="A366" s="56"/>
      <c r="B366" s="56"/>
      <c r="C366" s="56"/>
      <c r="D366" s="56"/>
      <c r="E366" s="56"/>
      <c r="F366" s="61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7"/>
      <c r="AW366" s="57"/>
      <c r="AX366" s="57"/>
      <c r="AY366" s="56"/>
      <c r="AZ366" s="56"/>
      <c r="BA366" s="56"/>
      <c r="BB366" s="56"/>
      <c r="BC366" s="56"/>
    </row>
    <row r="367" spans="1:55" s="30" customFormat="1" ht="11.25">
      <c r="A367" s="56"/>
      <c r="B367" s="56"/>
      <c r="C367" s="56"/>
      <c r="D367" s="56"/>
      <c r="E367" s="56"/>
      <c r="F367" s="61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7"/>
      <c r="AW367" s="57"/>
      <c r="AX367" s="57"/>
      <c r="AY367" s="56"/>
      <c r="AZ367" s="56"/>
      <c r="BA367" s="56"/>
      <c r="BB367" s="56"/>
      <c r="BC367" s="56"/>
    </row>
    <row r="368" spans="1:55" s="30" customFormat="1" ht="11.25">
      <c r="A368" s="56"/>
      <c r="B368" s="56"/>
      <c r="C368" s="56"/>
      <c r="D368" s="56"/>
      <c r="E368" s="56"/>
      <c r="F368" s="61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7"/>
      <c r="AW368" s="57"/>
      <c r="AX368" s="57"/>
      <c r="AY368" s="56"/>
      <c r="AZ368" s="56"/>
      <c r="BA368" s="56"/>
      <c r="BB368" s="56"/>
      <c r="BC368" s="56"/>
    </row>
    <row r="369" spans="1:55" s="30" customFormat="1" ht="11.25">
      <c r="A369" s="56"/>
      <c r="B369" s="56"/>
      <c r="C369" s="56"/>
      <c r="D369" s="56"/>
      <c r="E369" s="56"/>
      <c r="F369" s="61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7"/>
      <c r="AW369" s="57"/>
      <c r="AX369" s="57"/>
      <c r="AY369" s="56"/>
      <c r="AZ369" s="56"/>
      <c r="BA369" s="56"/>
      <c r="BB369" s="56"/>
      <c r="BC369" s="56"/>
    </row>
    <row r="370" spans="1:55" s="30" customFormat="1" ht="11.25">
      <c r="A370" s="56"/>
      <c r="B370" s="56"/>
      <c r="C370" s="56"/>
      <c r="D370" s="56"/>
      <c r="E370" s="56"/>
      <c r="F370" s="61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7"/>
      <c r="AW370" s="57"/>
      <c r="AX370" s="57"/>
      <c r="AY370" s="56"/>
      <c r="AZ370" s="56"/>
      <c r="BA370" s="56"/>
      <c r="BB370" s="56"/>
      <c r="BC370" s="56"/>
    </row>
    <row r="371" spans="1:55" s="30" customFormat="1" ht="11.25">
      <c r="A371" s="56"/>
      <c r="B371" s="56"/>
      <c r="C371" s="56"/>
      <c r="D371" s="56"/>
      <c r="E371" s="56"/>
      <c r="F371" s="61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7"/>
      <c r="AW371" s="57"/>
      <c r="AX371" s="57"/>
      <c r="AY371" s="56"/>
      <c r="AZ371" s="56"/>
      <c r="BA371" s="56"/>
      <c r="BB371" s="56"/>
      <c r="BC371" s="56"/>
    </row>
    <row r="372" spans="1:55" s="30" customFormat="1" ht="11.25">
      <c r="A372" s="56"/>
      <c r="B372" s="56"/>
      <c r="C372" s="56"/>
      <c r="D372" s="56"/>
      <c r="E372" s="56"/>
      <c r="F372" s="61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7"/>
      <c r="AW372" s="57"/>
      <c r="AX372" s="57"/>
      <c r="AY372" s="56"/>
      <c r="AZ372" s="56"/>
      <c r="BA372" s="56"/>
      <c r="BB372" s="56"/>
      <c r="BC372" s="56"/>
    </row>
    <row r="373" spans="1:55" s="30" customFormat="1" ht="11.25">
      <c r="A373" s="56"/>
      <c r="B373" s="56"/>
      <c r="C373" s="56"/>
      <c r="D373" s="56"/>
      <c r="E373" s="56"/>
      <c r="F373" s="61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7"/>
      <c r="AW373" s="57"/>
      <c r="AX373" s="57"/>
      <c r="AY373" s="56"/>
      <c r="AZ373" s="56"/>
      <c r="BA373" s="56"/>
      <c r="BB373" s="56"/>
      <c r="BC373" s="56"/>
    </row>
    <row r="374" spans="1:55" s="30" customFormat="1" ht="11.25">
      <c r="A374" s="56"/>
      <c r="B374" s="56"/>
      <c r="C374" s="56"/>
      <c r="D374" s="56"/>
      <c r="E374" s="56"/>
      <c r="F374" s="61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7"/>
      <c r="AW374" s="57"/>
      <c r="AX374" s="57"/>
      <c r="AY374" s="56"/>
      <c r="AZ374" s="56"/>
      <c r="BA374" s="56"/>
      <c r="BB374" s="56"/>
      <c r="BC374" s="56"/>
    </row>
    <row r="375" spans="1:55" s="30" customFormat="1" ht="11.25">
      <c r="A375" s="56"/>
      <c r="B375" s="56"/>
      <c r="C375" s="56"/>
      <c r="D375" s="56"/>
      <c r="E375" s="56"/>
      <c r="F375" s="61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7"/>
      <c r="AW375" s="57"/>
      <c r="AX375" s="57"/>
      <c r="AY375" s="56"/>
      <c r="AZ375" s="56"/>
      <c r="BA375" s="56"/>
      <c r="BB375" s="56"/>
      <c r="BC375" s="56"/>
    </row>
    <row r="376" spans="1:55" s="30" customFormat="1" ht="11.25">
      <c r="A376" s="56"/>
      <c r="B376" s="56"/>
      <c r="C376" s="56"/>
      <c r="D376" s="56"/>
      <c r="E376" s="56"/>
      <c r="F376" s="61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7"/>
      <c r="AW376" s="57"/>
      <c r="AX376" s="57"/>
      <c r="AY376" s="56"/>
      <c r="AZ376" s="56"/>
      <c r="BA376" s="56"/>
      <c r="BB376" s="56"/>
      <c r="BC376" s="56"/>
    </row>
    <row r="377" spans="1:55" s="30" customFormat="1" ht="11.25">
      <c r="A377" s="56"/>
      <c r="B377" s="56"/>
      <c r="C377" s="56"/>
      <c r="D377" s="56"/>
      <c r="E377" s="56"/>
      <c r="F377" s="61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7"/>
      <c r="AW377" s="57"/>
      <c r="AX377" s="57"/>
      <c r="AY377" s="56"/>
      <c r="AZ377" s="56"/>
      <c r="BA377" s="56"/>
      <c r="BB377" s="56"/>
      <c r="BC377" s="56"/>
    </row>
    <row r="378" spans="1:55" s="30" customFormat="1" ht="11.25">
      <c r="A378" s="56"/>
      <c r="B378" s="56"/>
      <c r="C378" s="56"/>
      <c r="D378" s="56"/>
      <c r="E378" s="56"/>
      <c r="F378" s="61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7"/>
      <c r="AW378" s="57"/>
      <c r="AX378" s="57"/>
      <c r="AY378" s="56"/>
      <c r="AZ378" s="56"/>
      <c r="BA378" s="56"/>
      <c r="BB378" s="56"/>
      <c r="BC378" s="56"/>
    </row>
    <row r="379" spans="1:55" s="30" customFormat="1" ht="11.25">
      <c r="A379" s="56"/>
      <c r="B379" s="56"/>
      <c r="C379" s="56"/>
      <c r="D379" s="56"/>
      <c r="E379" s="56"/>
      <c r="F379" s="61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7"/>
      <c r="AW379" s="57"/>
      <c r="AX379" s="57"/>
      <c r="AY379" s="56"/>
      <c r="AZ379" s="56"/>
      <c r="BA379" s="56"/>
      <c r="BB379" s="56"/>
      <c r="BC379" s="56"/>
    </row>
    <row r="380" spans="1:55" s="30" customFormat="1" ht="11.25">
      <c r="A380" s="56"/>
      <c r="B380" s="56"/>
      <c r="C380" s="56"/>
      <c r="D380" s="56"/>
      <c r="E380" s="56"/>
      <c r="F380" s="61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7"/>
      <c r="AW380" s="57"/>
      <c r="AX380" s="57"/>
      <c r="AY380" s="56"/>
      <c r="AZ380" s="56"/>
      <c r="BA380" s="56"/>
      <c r="BB380" s="56"/>
      <c r="BC380" s="56"/>
    </row>
    <row r="381" spans="1:55" s="30" customFormat="1" ht="11.25">
      <c r="A381" s="56"/>
      <c r="B381" s="56"/>
      <c r="C381" s="56"/>
      <c r="D381" s="56"/>
      <c r="E381" s="56"/>
      <c r="F381" s="61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7"/>
      <c r="AW381" s="57"/>
      <c r="AX381" s="57"/>
      <c r="AY381" s="56"/>
      <c r="AZ381" s="56"/>
      <c r="BA381" s="56"/>
      <c r="BB381" s="56"/>
      <c r="BC381" s="56"/>
    </row>
    <row r="382" spans="1:55" s="30" customFormat="1" ht="11.25">
      <c r="A382" s="56"/>
      <c r="B382" s="56"/>
      <c r="C382" s="56"/>
      <c r="D382" s="56"/>
      <c r="E382" s="56"/>
      <c r="F382" s="61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7"/>
      <c r="AW382" s="57"/>
      <c r="AX382" s="57"/>
      <c r="AY382" s="56"/>
      <c r="AZ382" s="56"/>
      <c r="BA382" s="56"/>
      <c r="BB382" s="56"/>
      <c r="BC382" s="56"/>
    </row>
    <row r="383" spans="1:55" s="30" customFormat="1" ht="11.25">
      <c r="A383" s="56"/>
      <c r="B383" s="56"/>
      <c r="C383" s="56"/>
      <c r="D383" s="56"/>
      <c r="E383" s="56"/>
      <c r="F383" s="61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7"/>
      <c r="AW383" s="57"/>
      <c r="AX383" s="57"/>
      <c r="AY383" s="56"/>
      <c r="AZ383" s="56"/>
      <c r="BA383" s="56"/>
      <c r="BB383" s="56"/>
      <c r="BC383" s="56"/>
    </row>
    <row r="384" spans="1:55" s="30" customFormat="1" ht="11.25">
      <c r="A384" s="56"/>
      <c r="B384" s="56"/>
      <c r="C384" s="56"/>
      <c r="D384" s="56"/>
      <c r="E384" s="56"/>
      <c r="F384" s="61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7"/>
      <c r="AW384" s="57"/>
      <c r="AX384" s="57"/>
      <c r="AY384" s="56"/>
      <c r="AZ384" s="56"/>
      <c r="BA384" s="56"/>
      <c r="BB384" s="56"/>
      <c r="BC384" s="56"/>
    </row>
    <row r="385" spans="1:55" s="30" customFormat="1" ht="11.25">
      <c r="A385" s="56"/>
      <c r="B385" s="56"/>
      <c r="C385" s="56"/>
      <c r="D385" s="56"/>
      <c r="E385" s="56"/>
      <c r="F385" s="61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7"/>
      <c r="AW385" s="57"/>
      <c r="AX385" s="57"/>
      <c r="AY385" s="56"/>
      <c r="AZ385" s="56"/>
      <c r="BA385" s="56"/>
      <c r="BB385" s="56"/>
      <c r="BC385" s="56"/>
    </row>
    <row r="386" spans="1:55" s="30" customFormat="1" ht="11.25">
      <c r="A386" s="56"/>
      <c r="B386" s="56"/>
      <c r="C386" s="56"/>
      <c r="D386" s="56"/>
      <c r="E386" s="56"/>
      <c r="F386" s="61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7"/>
      <c r="AW386" s="57"/>
      <c r="AX386" s="57"/>
      <c r="AY386" s="56"/>
      <c r="AZ386" s="56"/>
      <c r="BA386" s="56"/>
      <c r="BB386" s="56"/>
      <c r="BC386" s="56"/>
    </row>
    <row r="387" spans="1:55" s="30" customFormat="1" ht="11.25">
      <c r="A387" s="56"/>
      <c r="B387" s="56"/>
      <c r="C387" s="56"/>
      <c r="D387" s="56"/>
      <c r="E387" s="56"/>
      <c r="F387" s="61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7"/>
      <c r="AW387" s="57"/>
      <c r="AX387" s="57"/>
      <c r="AY387" s="56"/>
      <c r="AZ387" s="56"/>
      <c r="BA387" s="56"/>
      <c r="BB387" s="56"/>
      <c r="BC387" s="56"/>
    </row>
    <row r="388" spans="1:55" s="30" customFormat="1" ht="11.25">
      <c r="A388" s="56"/>
      <c r="B388" s="56"/>
      <c r="C388" s="56"/>
      <c r="D388" s="56"/>
      <c r="E388" s="56"/>
      <c r="F388" s="61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7"/>
      <c r="AW388" s="57"/>
      <c r="AX388" s="57"/>
      <c r="AY388" s="56"/>
      <c r="AZ388" s="56"/>
      <c r="BA388" s="56"/>
      <c r="BB388" s="56"/>
      <c r="BC388" s="56"/>
    </row>
    <row r="389" spans="1:55" s="30" customFormat="1" ht="11.25">
      <c r="A389" s="56"/>
      <c r="B389" s="56"/>
      <c r="C389" s="56"/>
      <c r="D389" s="56"/>
      <c r="E389" s="56"/>
      <c r="F389" s="61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7"/>
      <c r="AW389" s="57"/>
      <c r="AX389" s="57"/>
      <c r="AY389" s="56"/>
      <c r="AZ389" s="56"/>
      <c r="BA389" s="56"/>
      <c r="BB389" s="56"/>
      <c r="BC389" s="56"/>
    </row>
    <row r="390" spans="1:55" s="30" customFormat="1" ht="11.25">
      <c r="A390" s="56"/>
      <c r="B390" s="56"/>
      <c r="C390" s="56"/>
      <c r="D390" s="56"/>
      <c r="E390" s="56"/>
      <c r="F390" s="61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7"/>
      <c r="AW390" s="57"/>
      <c r="AX390" s="57"/>
      <c r="AY390" s="56"/>
      <c r="AZ390" s="56"/>
      <c r="BA390" s="56"/>
      <c r="BB390" s="56"/>
      <c r="BC390" s="56"/>
    </row>
    <row r="391" spans="1:55" s="30" customFormat="1" ht="11.25">
      <c r="A391" s="56"/>
      <c r="B391" s="56"/>
      <c r="C391" s="56"/>
      <c r="D391" s="56"/>
      <c r="E391" s="56"/>
      <c r="F391" s="61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7"/>
      <c r="AW391" s="57"/>
      <c r="AX391" s="57"/>
      <c r="AY391" s="56"/>
      <c r="AZ391" s="56"/>
      <c r="BA391" s="56"/>
      <c r="BB391" s="56"/>
      <c r="BC391" s="56"/>
    </row>
    <row r="392" spans="1:55" s="30" customFormat="1" ht="11.25">
      <c r="A392" s="56"/>
      <c r="B392" s="56"/>
      <c r="C392" s="56"/>
      <c r="D392" s="56"/>
      <c r="E392" s="56"/>
      <c r="F392" s="61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7"/>
      <c r="AW392" s="57"/>
      <c r="AX392" s="57"/>
      <c r="AY392" s="56"/>
      <c r="AZ392" s="56"/>
      <c r="BA392" s="56"/>
      <c r="BB392" s="56"/>
      <c r="BC392" s="56"/>
    </row>
    <row r="393" spans="1:55" s="30" customFormat="1" ht="11.25">
      <c r="A393" s="56"/>
      <c r="B393" s="56"/>
      <c r="C393" s="56"/>
      <c r="D393" s="56"/>
      <c r="E393" s="56"/>
      <c r="F393" s="61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7"/>
      <c r="AW393" s="57"/>
      <c r="AX393" s="57"/>
      <c r="AY393" s="56"/>
      <c r="AZ393" s="56"/>
      <c r="BA393" s="56"/>
      <c r="BB393" s="56"/>
      <c r="BC393" s="56"/>
    </row>
    <row r="394" spans="1:55" s="30" customFormat="1" ht="11.25">
      <c r="A394" s="56"/>
      <c r="B394" s="56"/>
      <c r="C394" s="56"/>
      <c r="D394" s="56"/>
      <c r="E394" s="56"/>
      <c r="F394" s="61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7"/>
      <c r="AW394" s="57"/>
      <c r="AX394" s="57"/>
      <c r="AY394" s="56"/>
      <c r="AZ394" s="56"/>
      <c r="BA394" s="56"/>
      <c r="BB394" s="56"/>
      <c r="BC394" s="56"/>
    </row>
    <row r="395" spans="1:55" s="30" customFormat="1" ht="11.25">
      <c r="A395" s="56"/>
      <c r="B395" s="56"/>
      <c r="C395" s="56"/>
      <c r="D395" s="56"/>
      <c r="E395" s="56"/>
      <c r="F395" s="61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7"/>
      <c r="AW395" s="57"/>
      <c r="AX395" s="57"/>
      <c r="AY395" s="56"/>
      <c r="AZ395" s="56"/>
      <c r="BA395" s="56"/>
      <c r="BB395" s="56"/>
      <c r="BC395" s="56"/>
    </row>
    <row r="396" spans="1:55" s="30" customFormat="1" ht="11.25">
      <c r="A396" s="56"/>
      <c r="B396" s="56"/>
      <c r="C396" s="56"/>
      <c r="D396" s="56"/>
      <c r="E396" s="56"/>
      <c r="F396" s="61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7"/>
      <c r="AW396" s="57"/>
      <c r="AX396" s="57"/>
      <c r="AY396" s="56"/>
      <c r="AZ396" s="56"/>
      <c r="BA396" s="56"/>
      <c r="BB396" s="56"/>
      <c r="BC396" s="56"/>
    </row>
    <row r="397" spans="1:55" s="30" customFormat="1" ht="11.25">
      <c r="A397" s="56"/>
      <c r="B397" s="56"/>
      <c r="C397" s="56"/>
      <c r="D397" s="56"/>
      <c r="E397" s="56"/>
      <c r="F397" s="61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7"/>
      <c r="AW397" s="57"/>
      <c r="AX397" s="57"/>
      <c r="AY397" s="56"/>
      <c r="AZ397" s="56"/>
      <c r="BA397" s="56"/>
      <c r="BB397" s="56"/>
      <c r="BC397" s="56"/>
    </row>
    <row r="398" spans="1:55" s="30" customFormat="1" ht="11.25">
      <c r="A398" s="56"/>
      <c r="B398" s="56"/>
      <c r="C398" s="56"/>
      <c r="D398" s="56"/>
      <c r="E398" s="56"/>
      <c r="F398" s="61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7"/>
      <c r="AW398" s="57"/>
      <c r="AX398" s="57"/>
      <c r="AY398" s="56"/>
      <c r="AZ398" s="56"/>
      <c r="BA398" s="56"/>
      <c r="BB398" s="56"/>
      <c r="BC398" s="56"/>
    </row>
    <row r="399" spans="1:55" s="30" customFormat="1" ht="11.25">
      <c r="A399" s="56"/>
      <c r="B399" s="56"/>
      <c r="C399" s="56"/>
      <c r="D399" s="56"/>
      <c r="E399" s="56"/>
      <c r="F399" s="61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7"/>
      <c r="AW399" s="57"/>
      <c r="AX399" s="57"/>
      <c r="AY399" s="56"/>
      <c r="AZ399" s="56"/>
      <c r="BA399" s="56"/>
      <c r="BB399" s="56"/>
      <c r="BC399" s="56"/>
    </row>
    <row r="400" spans="1:55" s="30" customFormat="1" ht="11.25">
      <c r="A400" s="56"/>
      <c r="B400" s="56"/>
      <c r="C400" s="56"/>
      <c r="D400" s="56"/>
      <c r="E400" s="56"/>
      <c r="F400" s="61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7"/>
      <c r="AW400" s="57"/>
      <c r="AX400" s="57"/>
      <c r="AY400" s="56"/>
      <c r="AZ400" s="56"/>
      <c r="BA400" s="56"/>
      <c r="BB400" s="56"/>
      <c r="BC400" s="56"/>
    </row>
    <row r="401" spans="1:55" s="30" customFormat="1" ht="11.25">
      <c r="A401" s="56"/>
      <c r="B401" s="56"/>
      <c r="C401" s="56"/>
      <c r="D401" s="56"/>
      <c r="E401" s="56"/>
      <c r="F401" s="61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7"/>
      <c r="AW401" s="57"/>
      <c r="AX401" s="57"/>
      <c r="AY401" s="56"/>
      <c r="AZ401" s="56"/>
      <c r="BA401" s="56"/>
      <c r="BB401" s="56"/>
      <c r="BC401" s="56"/>
    </row>
    <row r="402" spans="1:55" s="30" customFormat="1" ht="11.25">
      <c r="A402" s="56"/>
      <c r="B402" s="56"/>
      <c r="C402" s="56"/>
      <c r="D402" s="56"/>
      <c r="E402" s="56"/>
      <c r="F402" s="61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7"/>
      <c r="AW402" s="57"/>
      <c r="AX402" s="57"/>
      <c r="AY402" s="56"/>
      <c r="AZ402" s="56"/>
      <c r="BA402" s="56"/>
      <c r="BB402" s="56"/>
      <c r="BC402" s="56"/>
    </row>
    <row r="403" spans="1:55" s="30" customFormat="1" ht="11.25">
      <c r="A403" s="56"/>
      <c r="B403" s="56"/>
      <c r="C403" s="56"/>
      <c r="D403" s="56"/>
      <c r="E403" s="56"/>
      <c r="F403" s="61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7"/>
      <c r="AW403" s="57"/>
      <c r="AX403" s="57"/>
      <c r="AY403" s="56"/>
      <c r="AZ403" s="56"/>
      <c r="BA403" s="56"/>
      <c r="BB403" s="56"/>
      <c r="BC403" s="56"/>
    </row>
    <row r="404" spans="1:55" s="30" customFormat="1" ht="11.25">
      <c r="A404" s="56"/>
      <c r="B404" s="56"/>
      <c r="C404" s="56"/>
      <c r="D404" s="56"/>
      <c r="E404" s="56"/>
      <c r="F404" s="61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7"/>
      <c r="AW404" s="57"/>
      <c r="AX404" s="57"/>
      <c r="AY404" s="56"/>
      <c r="AZ404" s="56"/>
      <c r="BA404" s="56"/>
      <c r="BB404" s="56"/>
      <c r="BC404" s="56"/>
    </row>
    <row r="405" spans="1:55" s="30" customFormat="1" ht="11.25">
      <c r="A405" s="56"/>
      <c r="B405" s="56"/>
      <c r="C405" s="56"/>
      <c r="D405" s="56"/>
      <c r="E405" s="56"/>
      <c r="F405" s="61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7"/>
      <c r="AW405" s="57"/>
      <c r="AX405" s="57"/>
      <c r="AY405" s="56"/>
      <c r="AZ405" s="56"/>
      <c r="BA405" s="56"/>
      <c r="BB405" s="56"/>
      <c r="BC405" s="56"/>
    </row>
    <row r="406" spans="1:55" s="30" customFormat="1" ht="11.25">
      <c r="A406" s="56"/>
      <c r="B406" s="56"/>
      <c r="C406" s="56"/>
      <c r="D406" s="56"/>
      <c r="E406" s="56"/>
      <c r="F406" s="61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7"/>
      <c r="AW406" s="57"/>
      <c r="AX406" s="57"/>
      <c r="AY406" s="56"/>
      <c r="AZ406" s="56"/>
      <c r="BA406" s="56"/>
      <c r="BB406" s="56"/>
      <c r="BC406" s="56"/>
    </row>
    <row r="407" spans="1:55" s="30" customFormat="1" ht="11.25">
      <c r="A407" s="56"/>
      <c r="B407" s="56"/>
      <c r="C407" s="56"/>
      <c r="D407" s="56"/>
      <c r="E407" s="56"/>
      <c r="F407" s="61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7"/>
      <c r="AW407" s="57"/>
      <c r="AX407" s="57"/>
      <c r="AY407" s="56"/>
      <c r="AZ407" s="56"/>
      <c r="BA407" s="56"/>
      <c r="BB407" s="56"/>
      <c r="BC407" s="56"/>
    </row>
    <row r="408" spans="1:55" s="30" customFormat="1" ht="11.25">
      <c r="A408" s="56"/>
      <c r="B408" s="56"/>
      <c r="C408" s="56"/>
      <c r="D408" s="56"/>
      <c r="E408" s="56"/>
      <c r="F408" s="61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7"/>
      <c r="AW408" s="57"/>
      <c r="AX408" s="57"/>
      <c r="AY408" s="56"/>
      <c r="AZ408" s="56"/>
      <c r="BA408" s="56"/>
      <c r="BB408" s="56"/>
      <c r="BC408" s="56"/>
    </row>
    <row r="409" spans="1:55" s="30" customFormat="1" ht="11.25">
      <c r="A409" s="56"/>
      <c r="B409" s="56"/>
      <c r="C409" s="56"/>
      <c r="D409" s="56"/>
      <c r="E409" s="56"/>
      <c r="F409" s="61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7"/>
      <c r="AW409" s="57"/>
      <c r="AX409" s="57"/>
      <c r="AY409" s="56"/>
      <c r="AZ409" s="56"/>
      <c r="BA409" s="56"/>
      <c r="BB409" s="56"/>
      <c r="BC409" s="56"/>
    </row>
    <row r="410" spans="1:55" s="30" customFormat="1" ht="11.25">
      <c r="A410" s="56"/>
      <c r="B410" s="56"/>
      <c r="C410" s="56"/>
      <c r="D410" s="56"/>
      <c r="E410" s="56"/>
      <c r="F410" s="61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7"/>
      <c r="AW410" s="57"/>
      <c r="AX410" s="57"/>
      <c r="AY410" s="56"/>
      <c r="AZ410" s="56"/>
      <c r="BA410" s="56"/>
      <c r="BB410" s="56"/>
      <c r="BC410" s="56"/>
    </row>
    <row r="411" spans="6:55" s="30" customFormat="1" ht="11.25">
      <c r="F411" s="31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7"/>
      <c r="AW411" s="57"/>
      <c r="AX411" s="57"/>
      <c r="AY411" s="56"/>
      <c r="AZ411" s="56"/>
      <c r="BA411" s="56"/>
      <c r="BB411" s="56"/>
      <c r="BC411" s="56"/>
    </row>
    <row r="412" spans="6:55" s="30" customFormat="1" ht="11.25">
      <c r="F412" s="31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7"/>
      <c r="AW412" s="57"/>
      <c r="AX412" s="57"/>
      <c r="AY412" s="56"/>
      <c r="AZ412" s="56"/>
      <c r="BA412" s="56"/>
      <c r="BB412" s="56"/>
      <c r="BC412" s="56"/>
    </row>
    <row r="413" spans="6:55" s="30" customFormat="1" ht="11.25">
      <c r="F413" s="31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7"/>
      <c r="AW413" s="57"/>
      <c r="AX413" s="57"/>
      <c r="AY413" s="56"/>
      <c r="AZ413" s="56"/>
      <c r="BA413" s="56"/>
      <c r="BB413" s="56"/>
      <c r="BC413" s="56"/>
    </row>
    <row r="414" spans="6:55" s="30" customFormat="1" ht="11.25">
      <c r="F414" s="31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7"/>
      <c r="AW414" s="57"/>
      <c r="AX414" s="57"/>
      <c r="AY414" s="56"/>
      <c r="AZ414" s="56"/>
      <c r="BA414" s="56"/>
      <c r="BB414" s="56"/>
      <c r="BC414" s="56"/>
    </row>
    <row r="415" spans="6:55" s="30" customFormat="1" ht="11.25">
      <c r="F415" s="31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7"/>
      <c r="AW415" s="57"/>
      <c r="AX415" s="57"/>
      <c r="AY415" s="56"/>
      <c r="AZ415" s="56"/>
      <c r="BA415" s="56"/>
      <c r="BB415" s="56"/>
      <c r="BC415" s="56"/>
    </row>
    <row r="416" spans="6:55" s="30" customFormat="1" ht="11.25">
      <c r="F416" s="31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7"/>
      <c r="AW416" s="57"/>
      <c r="AX416" s="57"/>
      <c r="AY416" s="56"/>
      <c r="AZ416" s="56"/>
      <c r="BA416" s="56"/>
      <c r="BB416" s="56"/>
      <c r="BC416" s="56"/>
    </row>
    <row r="417" spans="6:50" s="30" customFormat="1" ht="11.25">
      <c r="F417" s="31"/>
      <c r="AV417" s="57"/>
      <c r="AW417" s="57"/>
      <c r="AX417" s="57"/>
    </row>
    <row r="418" spans="6:50" s="30" customFormat="1" ht="11.25">
      <c r="F418" s="31"/>
      <c r="AV418" s="57"/>
      <c r="AW418" s="57"/>
      <c r="AX418" s="57"/>
    </row>
    <row r="419" spans="6:50" s="30" customFormat="1" ht="11.25">
      <c r="F419" s="31"/>
      <c r="AV419" s="57"/>
      <c r="AW419" s="57"/>
      <c r="AX419" s="57"/>
    </row>
    <row r="420" spans="6:50" s="30" customFormat="1" ht="11.25">
      <c r="F420" s="31"/>
      <c r="AV420" s="57"/>
      <c r="AW420" s="57"/>
      <c r="AX420" s="57"/>
    </row>
    <row r="421" spans="6:50" s="30" customFormat="1" ht="11.25">
      <c r="F421" s="31"/>
      <c r="AV421" s="57"/>
      <c r="AW421" s="57"/>
      <c r="AX421" s="57"/>
    </row>
    <row r="422" spans="6:50" s="30" customFormat="1" ht="11.25">
      <c r="F422" s="31"/>
      <c r="AV422" s="57"/>
      <c r="AW422" s="57"/>
      <c r="AX422" s="57"/>
    </row>
    <row r="423" spans="6:50" s="30" customFormat="1" ht="11.25">
      <c r="F423" s="31"/>
      <c r="AV423" s="57"/>
      <c r="AW423" s="57"/>
      <c r="AX423" s="57"/>
    </row>
    <row r="424" spans="6:50" s="30" customFormat="1" ht="11.25">
      <c r="F424" s="31"/>
      <c r="AV424" s="57"/>
      <c r="AW424" s="57"/>
      <c r="AX424" s="57"/>
    </row>
    <row r="425" spans="6:50" s="30" customFormat="1" ht="11.25">
      <c r="F425" s="31"/>
      <c r="AV425" s="57"/>
      <c r="AW425" s="57"/>
      <c r="AX425" s="57"/>
    </row>
    <row r="426" spans="6:50" s="30" customFormat="1" ht="11.25">
      <c r="F426" s="31"/>
      <c r="AJ426" s="56"/>
      <c r="AV426" s="57"/>
      <c r="AW426" s="57"/>
      <c r="AX426" s="57"/>
    </row>
    <row r="427" spans="6:50" s="30" customFormat="1" ht="11.25">
      <c r="F427" s="31"/>
      <c r="AJ427" s="56"/>
      <c r="AV427" s="57"/>
      <c r="AW427" s="57"/>
      <c r="AX427" s="57"/>
    </row>
    <row r="428" spans="6:50" s="30" customFormat="1" ht="11.25">
      <c r="F428" s="31"/>
      <c r="AJ428" s="56"/>
      <c r="AV428" s="57"/>
      <c r="AW428" s="57"/>
      <c r="AX428" s="57"/>
    </row>
    <row r="429" spans="6:50" s="30" customFormat="1" ht="11.25">
      <c r="F429" s="31"/>
      <c r="AJ429" s="56"/>
      <c r="AV429" s="57"/>
      <c r="AW429" s="57"/>
      <c r="AX429" s="57"/>
    </row>
    <row r="430" spans="6:50" s="30" customFormat="1" ht="11.25">
      <c r="F430" s="31"/>
      <c r="AJ430" s="56"/>
      <c r="AV430" s="57"/>
      <c r="AW430" s="57"/>
      <c r="AX430" s="57"/>
    </row>
    <row r="431" spans="6:50" s="30" customFormat="1" ht="11.25">
      <c r="F431" s="31"/>
      <c r="AJ431" s="56"/>
      <c r="AV431" s="57"/>
      <c r="AW431" s="57"/>
      <c r="AX431" s="57"/>
    </row>
    <row r="432" spans="6:50" s="30" customFormat="1" ht="11.25">
      <c r="F432" s="31"/>
      <c r="AJ432" s="56"/>
      <c r="AV432" s="57"/>
      <c r="AW432" s="57"/>
      <c r="AX432" s="57"/>
    </row>
    <row r="433" spans="6:50" s="30" customFormat="1" ht="11.25">
      <c r="F433" s="31"/>
      <c r="AJ433" s="56"/>
      <c r="AV433" s="57"/>
      <c r="AW433" s="57"/>
      <c r="AX433" s="57"/>
    </row>
    <row r="434" spans="6:50" s="30" customFormat="1" ht="11.25">
      <c r="F434" s="31"/>
      <c r="AJ434" s="56"/>
      <c r="AV434" s="57"/>
      <c r="AW434" s="57"/>
      <c r="AX434" s="57"/>
    </row>
    <row r="435" spans="6:50" s="30" customFormat="1" ht="11.25">
      <c r="F435" s="31"/>
      <c r="AJ435" s="56"/>
      <c r="AV435" s="57"/>
      <c r="AW435" s="57"/>
      <c r="AX435" s="57"/>
    </row>
    <row r="436" spans="6:50" s="30" customFormat="1" ht="11.25">
      <c r="F436" s="31"/>
      <c r="AJ436" s="56"/>
      <c r="AV436" s="57"/>
      <c r="AW436" s="57"/>
      <c r="AX436" s="57"/>
    </row>
    <row r="437" spans="6:50" s="30" customFormat="1" ht="11.25">
      <c r="F437" s="31"/>
      <c r="AJ437" s="56"/>
      <c r="AV437" s="57"/>
      <c r="AW437" s="57"/>
      <c r="AX437" s="57"/>
    </row>
    <row r="438" spans="6:50" s="30" customFormat="1" ht="11.25">
      <c r="F438" s="31"/>
      <c r="AJ438" s="56"/>
      <c r="AV438" s="57"/>
      <c r="AW438" s="57"/>
      <c r="AX438" s="57"/>
    </row>
    <row r="439" spans="6:50" s="30" customFormat="1" ht="11.25">
      <c r="F439" s="31"/>
      <c r="AJ439" s="56"/>
      <c r="AV439" s="57"/>
      <c r="AW439" s="57"/>
      <c r="AX439" s="57"/>
    </row>
    <row r="440" spans="6:50" s="30" customFormat="1" ht="11.25">
      <c r="F440" s="31"/>
      <c r="AJ440" s="56"/>
      <c r="AV440" s="57"/>
      <c r="AW440" s="57"/>
      <c r="AX440" s="57"/>
    </row>
    <row r="441" spans="6:50" s="30" customFormat="1" ht="11.25">
      <c r="F441" s="31"/>
      <c r="AJ441" s="56"/>
      <c r="AV441" s="57"/>
      <c r="AW441" s="57"/>
      <c r="AX441" s="57"/>
    </row>
    <row r="442" spans="6:50" s="30" customFormat="1" ht="11.25">
      <c r="F442" s="31"/>
      <c r="AJ442" s="56"/>
      <c r="AV442" s="57"/>
      <c r="AW442" s="57"/>
      <c r="AX442" s="57"/>
    </row>
    <row r="443" spans="6:50" s="30" customFormat="1" ht="11.25">
      <c r="F443" s="31"/>
      <c r="AJ443" s="56"/>
      <c r="AV443" s="57"/>
      <c r="AW443" s="57"/>
      <c r="AX443" s="57"/>
    </row>
    <row r="444" spans="6:50" s="30" customFormat="1" ht="11.25">
      <c r="F444" s="31"/>
      <c r="AJ444" s="56"/>
      <c r="AV444" s="57"/>
      <c r="AW444" s="57"/>
      <c r="AX444" s="57"/>
    </row>
    <row r="445" spans="6:50" s="30" customFormat="1" ht="11.25">
      <c r="F445" s="31"/>
      <c r="AJ445" s="56"/>
      <c r="AV445" s="57"/>
      <c r="AW445" s="57"/>
      <c r="AX445" s="57"/>
    </row>
    <row r="446" spans="6:50" s="30" customFormat="1" ht="11.25">
      <c r="F446" s="31"/>
      <c r="AJ446" s="56"/>
      <c r="AV446" s="57"/>
      <c r="AW446" s="57"/>
      <c r="AX446" s="57"/>
    </row>
    <row r="447" spans="6:50" s="30" customFormat="1" ht="11.25">
      <c r="F447" s="31"/>
      <c r="AJ447" s="56"/>
      <c r="AV447" s="57"/>
      <c r="AW447" s="57"/>
      <c r="AX447" s="57"/>
    </row>
    <row r="448" spans="6:50" s="30" customFormat="1" ht="11.25">
      <c r="F448" s="31"/>
      <c r="AJ448" s="56"/>
      <c r="AV448" s="57"/>
      <c r="AW448" s="57"/>
      <c r="AX448" s="57"/>
    </row>
    <row r="449" spans="6:50" s="30" customFormat="1" ht="11.25">
      <c r="F449" s="31"/>
      <c r="AJ449" s="56"/>
      <c r="AV449" s="57"/>
      <c r="AW449" s="57"/>
      <c r="AX449" s="57"/>
    </row>
    <row r="450" spans="6:50" s="30" customFormat="1" ht="11.25">
      <c r="F450" s="31"/>
      <c r="AJ450" s="56"/>
      <c r="AV450" s="57"/>
      <c r="AW450" s="57"/>
      <c r="AX450" s="57"/>
    </row>
    <row r="451" spans="6:50" s="30" customFormat="1" ht="11.25">
      <c r="F451" s="31"/>
      <c r="AJ451" s="56"/>
      <c r="AV451" s="57"/>
      <c r="AW451" s="57"/>
      <c r="AX451" s="57"/>
    </row>
    <row r="452" spans="6:50" s="30" customFormat="1" ht="11.25">
      <c r="F452" s="31"/>
      <c r="AJ452" s="56"/>
      <c r="AV452" s="57"/>
      <c r="AW452" s="57"/>
      <c r="AX452" s="57"/>
    </row>
    <row r="453" spans="6:50" s="30" customFormat="1" ht="11.25">
      <c r="F453" s="31"/>
      <c r="AJ453" s="56"/>
      <c r="AV453" s="57"/>
      <c r="AW453" s="57"/>
      <c r="AX453" s="57"/>
    </row>
    <row r="454" spans="6:50" s="30" customFormat="1" ht="11.25">
      <c r="F454" s="31"/>
      <c r="AJ454" s="56"/>
      <c r="AV454" s="57"/>
      <c r="AW454" s="57"/>
      <c r="AX454" s="57"/>
    </row>
    <row r="455" spans="6:55" s="30" customFormat="1" ht="14.25">
      <c r="F455" s="31"/>
      <c r="AJ455" s="138"/>
      <c r="AK455" s="124"/>
      <c r="AL455" s="124"/>
      <c r="AM455" s="124"/>
      <c r="AN455" s="124"/>
      <c r="AO455" s="124"/>
      <c r="AP455" s="124"/>
      <c r="AQ455" s="124"/>
      <c r="AR455" s="124"/>
      <c r="AS455" s="124"/>
      <c r="AT455" s="124"/>
      <c r="AU455" s="124"/>
      <c r="AV455" s="127"/>
      <c r="AW455" s="127"/>
      <c r="AX455" s="127"/>
      <c r="AY455" s="124"/>
      <c r="AZ455" s="124"/>
      <c r="BA455" s="124"/>
      <c r="BB455" s="124"/>
      <c r="BC455" s="124"/>
    </row>
    <row r="456" spans="6:55" s="30" customFormat="1" ht="14.25">
      <c r="F456" s="31"/>
      <c r="AJ456" s="138"/>
      <c r="AK456" s="124"/>
      <c r="AL456" s="124"/>
      <c r="AM456" s="124"/>
      <c r="AN456" s="124"/>
      <c r="AO456" s="124"/>
      <c r="AP456" s="124"/>
      <c r="AQ456" s="124"/>
      <c r="AR456" s="124"/>
      <c r="AS456" s="124"/>
      <c r="AT456" s="124"/>
      <c r="AU456" s="124"/>
      <c r="AV456" s="127"/>
      <c r="AW456" s="127"/>
      <c r="AX456" s="127"/>
      <c r="AY456" s="124"/>
      <c r="AZ456" s="124"/>
      <c r="BA456" s="124"/>
      <c r="BB456" s="124"/>
      <c r="BC456" s="124"/>
    </row>
  </sheetData>
  <sheetProtection/>
  <mergeCells count="64">
    <mergeCell ref="AK353:AQ353"/>
    <mergeCell ref="A1:B1"/>
    <mergeCell ref="AJ1:AK1"/>
    <mergeCell ref="A2:AH2"/>
    <mergeCell ref="AJ2:BC2"/>
    <mergeCell ref="AL3:AM3"/>
    <mergeCell ref="C4:E4"/>
    <mergeCell ref="F4:J4"/>
    <mergeCell ref="K4:X4"/>
    <mergeCell ref="Y4:AE4"/>
    <mergeCell ref="AR4:AS4"/>
    <mergeCell ref="AT4:AZ4"/>
    <mergeCell ref="BA4:BB4"/>
    <mergeCell ref="H5:J5"/>
    <mergeCell ref="K5:L5"/>
    <mergeCell ref="M5:R5"/>
    <mergeCell ref="S5:X5"/>
    <mergeCell ref="AD5:AD6"/>
    <mergeCell ref="AE5:AE6"/>
    <mergeCell ref="AF5:AF6"/>
    <mergeCell ref="A8:C8"/>
    <mergeCell ref="AJ8:AQ8"/>
    <mergeCell ref="L50:N50"/>
    <mergeCell ref="T50:X50"/>
    <mergeCell ref="Y50:AC50"/>
    <mergeCell ref="AW351:BA351"/>
    <mergeCell ref="AP351:AQ351"/>
    <mergeCell ref="AK351:AL351"/>
    <mergeCell ref="A4:A6"/>
    <mergeCell ref="B4:B6"/>
    <mergeCell ref="C5:C6"/>
    <mergeCell ref="D5:D6"/>
    <mergeCell ref="E5:E6"/>
    <mergeCell ref="F5:F6"/>
    <mergeCell ref="G5:G6"/>
    <mergeCell ref="Y5:Y6"/>
    <mergeCell ref="Z5:Z6"/>
    <mergeCell ref="AA5:AA6"/>
    <mergeCell ref="AB5:AB6"/>
    <mergeCell ref="AC5:AC6"/>
    <mergeCell ref="AG5:AG6"/>
    <mergeCell ref="AH4:AH6"/>
    <mergeCell ref="AJ4:AJ6"/>
    <mergeCell ref="AK5:AK6"/>
    <mergeCell ref="AL5:AL6"/>
    <mergeCell ref="AK4:AQ4"/>
    <mergeCell ref="AF4:AG4"/>
    <mergeCell ref="AX5:AX6"/>
    <mergeCell ref="AM5:AM6"/>
    <mergeCell ref="AN5:AN6"/>
    <mergeCell ref="AO5:AO6"/>
    <mergeCell ref="AP5:AP6"/>
    <mergeCell ref="AQ5:AQ6"/>
    <mergeCell ref="AR5:AR6"/>
    <mergeCell ref="AY5:AY6"/>
    <mergeCell ref="AZ5:AZ6"/>
    <mergeCell ref="BA5:BA6"/>
    <mergeCell ref="BB5:BB6"/>
    <mergeCell ref="BC4:BC6"/>
    <mergeCell ref="AS5:AS6"/>
    <mergeCell ref="AT5:AT6"/>
    <mergeCell ref="AU5:AU6"/>
    <mergeCell ref="AV5:AV6"/>
    <mergeCell ref="AW5:AW6"/>
  </mergeCells>
  <printOptions horizontalCentered="1"/>
  <pageMargins left="0.3937007874015748" right="0.3937007874015748" top="0.9842519685039371" bottom="0.7874015748031497" header="0.5118110236220472" footer="0.5118110236220472"/>
  <pageSetup horizontalDpi="600" verticalDpi="600" orientation="landscape" paperSize="9" scale="49" r:id="rId1"/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="85" zoomScaleNormal="85" workbookViewId="0" topLeftCell="A1">
      <selection activeCell="H10" sqref="H10"/>
    </sheetView>
  </sheetViews>
  <sheetFormatPr defaultColWidth="9.00390625" defaultRowHeight="14.25"/>
  <cols>
    <col min="1" max="1" width="12.50390625" style="0" customWidth="1"/>
    <col min="2" max="2" width="29.50390625" style="0" customWidth="1"/>
    <col min="3" max="3" width="20.00390625" style="0" customWidth="1"/>
    <col min="4" max="5" width="12.625" style="0" customWidth="1"/>
  </cols>
  <sheetData>
    <row r="1" spans="1:6" ht="14.25">
      <c r="A1" s="4" t="s">
        <v>131</v>
      </c>
      <c r="B1" s="8"/>
      <c r="C1" s="8"/>
      <c r="D1" s="8"/>
      <c r="E1" s="8"/>
      <c r="F1" s="7"/>
    </row>
    <row r="2" spans="1:6" ht="51" customHeight="1">
      <c r="A2" s="234" t="s">
        <v>132</v>
      </c>
      <c r="B2" s="234"/>
      <c r="C2" s="234"/>
      <c r="D2" s="234"/>
      <c r="E2" s="234"/>
      <c r="F2" s="7"/>
    </row>
    <row r="3" spans="1:6" ht="10.5" customHeight="1">
      <c r="A3" s="239" t="s">
        <v>1025</v>
      </c>
      <c r="B3" s="239"/>
      <c r="C3" s="239" t="s">
        <v>133</v>
      </c>
      <c r="D3" s="239"/>
      <c r="E3" s="239"/>
      <c r="F3" s="7"/>
    </row>
    <row r="4" spans="1:6" ht="24.75" customHeight="1">
      <c r="A4" s="240"/>
      <c r="B4" s="240"/>
      <c r="C4" s="240"/>
      <c r="D4" s="240"/>
      <c r="E4" s="240"/>
      <c r="F4" s="7"/>
    </row>
    <row r="5" spans="1:6" ht="33" customHeight="1">
      <c r="A5" s="227" t="s">
        <v>134</v>
      </c>
      <c r="B5" s="13" t="s">
        <v>135</v>
      </c>
      <c r="C5" s="13" t="s">
        <v>1035</v>
      </c>
      <c r="D5" s="232" t="s">
        <v>1036</v>
      </c>
      <c r="E5" s="235"/>
      <c r="F5" s="7"/>
    </row>
    <row r="6" spans="1:6" ht="33" customHeight="1">
      <c r="A6" s="228"/>
      <c r="B6" s="154" t="s">
        <v>1274</v>
      </c>
      <c r="C6" s="154">
        <v>550</v>
      </c>
      <c r="D6" s="232">
        <v>554.68</v>
      </c>
      <c r="E6" s="232"/>
      <c r="F6" s="7"/>
    </row>
    <row r="7" spans="1:6" ht="33" customHeight="1">
      <c r="A7" s="228"/>
      <c r="B7" s="154" t="s">
        <v>1275</v>
      </c>
      <c r="C7" s="154">
        <v>260</v>
      </c>
      <c r="D7" s="236">
        <v>300.59899999999993</v>
      </c>
      <c r="E7" s="236"/>
      <c r="F7" s="7"/>
    </row>
    <row r="8" spans="1:6" ht="33" customHeight="1">
      <c r="A8" s="229"/>
      <c r="B8" s="159"/>
      <c r="C8" s="159"/>
      <c r="D8" s="237"/>
      <c r="E8" s="238"/>
      <c r="F8" s="7"/>
    </row>
    <row r="9" spans="1:6" ht="34.5" customHeight="1">
      <c r="A9" s="231" t="s">
        <v>138</v>
      </c>
      <c r="B9" s="221" t="s">
        <v>1276</v>
      </c>
      <c r="C9" s="222"/>
      <c r="D9" s="222"/>
      <c r="E9" s="223"/>
      <c r="F9" s="7"/>
    </row>
    <row r="10" spans="1:6" ht="34.5" customHeight="1">
      <c r="A10" s="231"/>
      <c r="B10" s="224"/>
      <c r="C10" s="225"/>
      <c r="D10" s="225"/>
      <c r="E10" s="226"/>
      <c r="F10" s="7"/>
    </row>
    <row r="11" spans="1:6" ht="34.5" customHeight="1">
      <c r="A11" s="231"/>
      <c r="B11" s="224"/>
      <c r="C11" s="225"/>
      <c r="D11" s="225"/>
      <c r="E11" s="226"/>
      <c r="F11" s="7"/>
    </row>
    <row r="12" spans="1:6" ht="34.5" customHeight="1">
      <c r="A12" s="232"/>
      <c r="B12" s="15"/>
      <c r="C12" s="16"/>
      <c r="D12" s="219">
        <v>44546</v>
      </c>
      <c r="E12" s="220"/>
      <c r="F12" s="7"/>
    </row>
    <row r="13" spans="1:6" ht="34.5" customHeight="1">
      <c r="A13" s="233" t="s">
        <v>140</v>
      </c>
      <c r="B13" s="221" t="s">
        <v>1277</v>
      </c>
      <c r="C13" s="222"/>
      <c r="D13" s="222"/>
      <c r="E13" s="223"/>
      <c r="F13" s="7"/>
    </row>
    <row r="14" spans="1:6" ht="34.5" customHeight="1">
      <c r="A14" s="233"/>
      <c r="B14" s="224"/>
      <c r="C14" s="225"/>
      <c r="D14" s="225"/>
      <c r="E14" s="226"/>
      <c r="F14" s="7"/>
    </row>
    <row r="15" spans="1:6" ht="34.5" customHeight="1">
      <c r="A15" s="233"/>
      <c r="B15" s="224"/>
      <c r="C15" s="225"/>
      <c r="D15" s="225"/>
      <c r="E15" s="226"/>
      <c r="F15" s="7"/>
    </row>
    <row r="16" spans="1:6" ht="34.5" customHeight="1">
      <c r="A16" s="233"/>
      <c r="B16" s="15"/>
      <c r="C16" s="16"/>
      <c r="D16" s="219">
        <v>44546</v>
      </c>
      <c r="E16" s="220"/>
      <c r="F16" s="7"/>
    </row>
    <row r="17" spans="1:6" ht="34.5" customHeight="1">
      <c r="A17" s="232" t="s">
        <v>141</v>
      </c>
      <c r="B17" s="221"/>
      <c r="C17" s="222"/>
      <c r="D17" s="222"/>
      <c r="E17" s="223"/>
      <c r="F17" s="7"/>
    </row>
    <row r="18" spans="1:6" ht="34.5" customHeight="1">
      <c r="A18" s="232"/>
      <c r="B18" s="224"/>
      <c r="C18" s="225"/>
      <c r="D18" s="225"/>
      <c r="E18" s="226"/>
      <c r="F18" s="7"/>
    </row>
    <row r="19" spans="1:6" ht="34.5" customHeight="1">
      <c r="A19" s="232"/>
      <c r="B19" s="224"/>
      <c r="C19" s="225"/>
      <c r="D19" s="225"/>
      <c r="E19" s="226"/>
      <c r="F19" s="7"/>
    </row>
    <row r="20" spans="1:6" ht="34.5" customHeight="1">
      <c r="A20" s="232"/>
      <c r="B20" s="15"/>
      <c r="C20" s="16"/>
      <c r="D20" s="230" t="s">
        <v>139</v>
      </c>
      <c r="E20" s="220"/>
      <c r="F20" s="7"/>
    </row>
    <row r="21" spans="1:5" s="6" customFormat="1" ht="30" customHeight="1">
      <c r="A21" s="146" t="s">
        <v>1263</v>
      </c>
      <c r="B21" s="225" t="s">
        <v>1264</v>
      </c>
      <c r="C21" s="225"/>
      <c r="D21" s="225" t="s">
        <v>1267</v>
      </c>
      <c r="E21" s="225"/>
    </row>
  </sheetData>
  <sheetProtection/>
  <mergeCells count="19">
    <mergeCell ref="B13:E15"/>
    <mergeCell ref="B9:E11"/>
    <mergeCell ref="A2:E2"/>
    <mergeCell ref="D5:E5"/>
    <mergeCell ref="D7:E7"/>
    <mergeCell ref="D8:E8"/>
    <mergeCell ref="C3:E4"/>
    <mergeCell ref="A3:B4"/>
    <mergeCell ref="D6:E6"/>
    <mergeCell ref="D12:E12"/>
    <mergeCell ref="B17:E19"/>
    <mergeCell ref="D16:E16"/>
    <mergeCell ref="A5:A8"/>
    <mergeCell ref="D20:E20"/>
    <mergeCell ref="B21:C21"/>
    <mergeCell ref="D21:E21"/>
    <mergeCell ref="A9:A12"/>
    <mergeCell ref="A13:A16"/>
    <mergeCell ref="A17:A20"/>
  </mergeCells>
  <printOptions horizontalCentered="1" verticalCentered="1"/>
  <pageMargins left="0.5511811023622047" right="0.5511811023622047" top="0.5" bottom="0.7874015748031497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I8" sqref="I8"/>
    </sheetView>
  </sheetViews>
  <sheetFormatPr defaultColWidth="9.00390625" defaultRowHeight="14.25"/>
  <cols>
    <col min="1" max="1" width="26.75390625" style="0" customWidth="1"/>
    <col min="2" max="4" width="10.125" style="0" customWidth="1"/>
    <col min="5" max="5" width="12.25390625" style="0" customWidth="1"/>
    <col min="6" max="6" width="10.125" style="0" customWidth="1"/>
    <col min="7" max="7" width="10.75390625" style="0" customWidth="1"/>
    <col min="8" max="8" width="11.25390625" style="0" customWidth="1"/>
  </cols>
  <sheetData>
    <row r="1" spans="1:2" ht="14.25">
      <c r="A1" s="4" t="s">
        <v>142</v>
      </c>
      <c r="B1" s="4"/>
    </row>
    <row r="2" spans="1:8" ht="41.25" customHeight="1">
      <c r="A2" s="183" t="s">
        <v>143</v>
      </c>
      <c r="B2" s="183"/>
      <c r="C2" s="183"/>
      <c r="D2" s="183"/>
      <c r="E2" s="183"/>
      <c r="F2" s="183"/>
      <c r="G2" s="183"/>
      <c r="H2" s="5"/>
    </row>
    <row r="3" spans="1:7" s="1" customFormat="1" ht="24" customHeight="1">
      <c r="A3" s="17" t="s">
        <v>1026</v>
      </c>
      <c r="B3" s="23"/>
      <c r="C3" s="23"/>
      <c r="D3" s="23"/>
      <c r="E3" s="23"/>
      <c r="F3" s="23"/>
      <c r="G3" s="24"/>
    </row>
    <row r="4" spans="1:7" s="2" customFormat="1" ht="30" customHeight="1">
      <c r="A4" s="18" t="s">
        <v>28</v>
      </c>
      <c r="B4" s="18" t="s">
        <v>144</v>
      </c>
      <c r="C4" s="18" t="s">
        <v>145</v>
      </c>
      <c r="D4" s="18" t="s">
        <v>146</v>
      </c>
      <c r="E4" s="18" t="s">
        <v>147</v>
      </c>
      <c r="F4" s="18" t="s">
        <v>148</v>
      </c>
      <c r="G4" s="18" t="s">
        <v>149</v>
      </c>
    </row>
    <row r="5" spans="1:7" s="2" customFormat="1" ht="34.5" customHeight="1">
      <c r="A5" s="151" t="s">
        <v>1273</v>
      </c>
      <c r="B5" s="18"/>
      <c r="C5" s="160">
        <f>C6+C15</f>
        <v>30751.289999999997</v>
      </c>
      <c r="D5" s="160"/>
      <c r="E5" s="160">
        <f>E6+E15</f>
        <v>76912.97</v>
      </c>
      <c r="F5" s="160"/>
      <c r="G5" s="160">
        <f>C5+E5</f>
        <v>107664.26</v>
      </c>
    </row>
    <row r="6" spans="1:7" s="2" customFormat="1" ht="34.5" customHeight="1">
      <c r="A6" s="158" t="s">
        <v>136</v>
      </c>
      <c r="B6" s="13"/>
      <c r="C6" s="160">
        <f>SUM(C7:C14)</f>
        <v>4732.349999999999</v>
      </c>
      <c r="D6" s="160"/>
      <c r="E6" s="160">
        <f>SUM(E7:E14)</f>
        <v>7568.3099999999995</v>
      </c>
      <c r="F6" s="160"/>
      <c r="G6" s="160">
        <f>C6+E6</f>
        <v>12300.66</v>
      </c>
    </row>
    <row r="7" spans="1:7" s="2" customFormat="1" ht="24.75" customHeight="1">
      <c r="A7" s="157" t="s">
        <v>1027</v>
      </c>
      <c r="B7" s="13"/>
      <c r="C7" s="161">
        <v>545.67</v>
      </c>
      <c r="D7" s="161"/>
      <c r="E7" s="161">
        <v>662.94</v>
      </c>
      <c r="F7" s="161"/>
      <c r="G7" s="160">
        <f aca="true" t="shared" si="0" ref="G7:G14">C7+E7</f>
        <v>1208.6100000000001</v>
      </c>
    </row>
    <row r="8" spans="1:7" s="3" customFormat="1" ht="24.75" customHeight="1">
      <c r="A8" s="157" t="s">
        <v>1028</v>
      </c>
      <c r="B8" s="19"/>
      <c r="C8" s="161">
        <v>364.74</v>
      </c>
      <c r="D8" s="161"/>
      <c r="E8" s="161">
        <v>531.76</v>
      </c>
      <c r="F8" s="161"/>
      <c r="G8" s="160">
        <f t="shared" si="0"/>
        <v>896.5</v>
      </c>
    </row>
    <row r="9" spans="1:7" s="3" customFormat="1" ht="24.75" customHeight="1">
      <c r="A9" s="157" t="s">
        <v>1029</v>
      </c>
      <c r="B9" s="13"/>
      <c r="C9" s="161">
        <v>811.9</v>
      </c>
      <c r="D9" s="161"/>
      <c r="E9" s="161">
        <v>1027</v>
      </c>
      <c r="F9" s="161"/>
      <c r="G9" s="160">
        <f t="shared" si="0"/>
        <v>1838.9</v>
      </c>
    </row>
    <row r="10" spans="1:7" s="3" customFormat="1" ht="24.75" customHeight="1">
      <c r="A10" s="157" t="s">
        <v>1030</v>
      </c>
      <c r="B10" s="14"/>
      <c r="C10" s="161">
        <v>274.46</v>
      </c>
      <c r="D10" s="161"/>
      <c r="E10" s="161">
        <v>596.61</v>
      </c>
      <c r="F10" s="161"/>
      <c r="G10" s="160">
        <f t="shared" si="0"/>
        <v>871.0699999999999</v>
      </c>
    </row>
    <row r="11" spans="1:7" s="3" customFormat="1" ht="24.75" customHeight="1">
      <c r="A11" s="157" t="s">
        <v>1031</v>
      </c>
      <c r="B11" s="13"/>
      <c r="C11" s="162">
        <v>721.43</v>
      </c>
      <c r="D11" s="162"/>
      <c r="E11" s="162">
        <v>1644.5</v>
      </c>
      <c r="F11" s="162"/>
      <c r="G11" s="160">
        <f t="shared" si="0"/>
        <v>2365.93</v>
      </c>
    </row>
    <row r="12" spans="1:7" s="2" customFormat="1" ht="24.75" customHeight="1">
      <c r="A12" s="157" t="s">
        <v>1032</v>
      </c>
      <c r="B12" s="13"/>
      <c r="C12" s="161">
        <v>462.76</v>
      </c>
      <c r="D12" s="161"/>
      <c r="E12" s="161">
        <v>1143.14</v>
      </c>
      <c r="F12" s="161"/>
      <c r="G12" s="160">
        <f t="shared" si="0"/>
        <v>1605.9</v>
      </c>
    </row>
    <row r="13" spans="1:7" s="2" customFormat="1" ht="24.75" customHeight="1">
      <c r="A13" s="157" t="s">
        <v>1033</v>
      </c>
      <c r="B13" s="13"/>
      <c r="C13" s="161">
        <v>737.03</v>
      </c>
      <c r="D13" s="161"/>
      <c r="E13" s="161">
        <v>967.41</v>
      </c>
      <c r="F13" s="161"/>
      <c r="G13" s="160">
        <f t="shared" si="0"/>
        <v>1704.44</v>
      </c>
    </row>
    <row r="14" spans="1:7" s="2" customFormat="1" ht="24.75" customHeight="1">
      <c r="A14" s="157" t="s">
        <v>1034</v>
      </c>
      <c r="B14" s="157"/>
      <c r="C14" s="161">
        <v>814.36</v>
      </c>
      <c r="D14" s="161"/>
      <c r="E14" s="161">
        <v>994.95</v>
      </c>
      <c r="F14" s="161"/>
      <c r="G14" s="160">
        <f t="shared" si="0"/>
        <v>1809.31</v>
      </c>
    </row>
    <row r="15" spans="1:7" s="2" customFormat="1" ht="37.5" customHeight="1">
      <c r="A15" s="164" t="s">
        <v>137</v>
      </c>
      <c r="B15" s="13"/>
      <c r="C15" s="165">
        <f>SUM(C16:C23)</f>
        <v>26018.94</v>
      </c>
      <c r="D15" s="165"/>
      <c r="E15" s="165">
        <f>SUM(E16:E23)</f>
        <v>69344.66</v>
      </c>
      <c r="F15" s="165"/>
      <c r="G15" s="165">
        <f>C15+E15</f>
        <v>95363.6</v>
      </c>
    </row>
    <row r="16" spans="1:7" s="3" customFormat="1" ht="24.75" customHeight="1">
      <c r="A16" s="157" t="s">
        <v>1027</v>
      </c>
      <c r="B16" s="13"/>
      <c r="C16" s="161">
        <v>5055</v>
      </c>
      <c r="D16" s="161"/>
      <c r="E16" s="161">
        <v>28615</v>
      </c>
      <c r="F16" s="161"/>
      <c r="G16" s="160">
        <f aca="true" t="shared" si="1" ref="G16:G22">C16+E16</f>
        <v>33670</v>
      </c>
    </row>
    <row r="17" spans="1:7" s="3" customFormat="1" ht="24.75" customHeight="1">
      <c r="A17" s="157" t="s">
        <v>1028</v>
      </c>
      <c r="B17" s="13"/>
      <c r="C17" s="161">
        <v>1884.6</v>
      </c>
      <c r="D17" s="161"/>
      <c r="E17" s="161">
        <v>1884.6</v>
      </c>
      <c r="F17" s="161"/>
      <c r="G17" s="160">
        <f t="shared" si="1"/>
        <v>3769.2</v>
      </c>
    </row>
    <row r="18" spans="1:7" s="3" customFormat="1" ht="24.75" customHeight="1">
      <c r="A18" s="157" t="s">
        <v>1029</v>
      </c>
      <c r="B18" s="13"/>
      <c r="C18" s="161">
        <v>2055</v>
      </c>
      <c r="D18" s="161"/>
      <c r="E18" s="161">
        <v>21495</v>
      </c>
      <c r="F18" s="161"/>
      <c r="G18" s="160">
        <f t="shared" si="1"/>
        <v>23550</v>
      </c>
    </row>
    <row r="19" spans="1:7" s="3" customFormat="1" ht="24.75" customHeight="1">
      <c r="A19" s="157" t="s">
        <v>1030</v>
      </c>
      <c r="B19" s="20"/>
      <c r="C19" s="161">
        <v>2276</v>
      </c>
      <c r="D19" s="161"/>
      <c r="E19" s="161">
        <v>1643</v>
      </c>
      <c r="F19" s="161"/>
      <c r="G19" s="160">
        <f t="shared" si="1"/>
        <v>3919</v>
      </c>
    </row>
    <row r="20" spans="1:7" s="3" customFormat="1" ht="24.75" customHeight="1">
      <c r="A20" s="157" t="s">
        <v>1031</v>
      </c>
      <c r="B20" s="13"/>
      <c r="C20" s="163">
        <v>2146.76</v>
      </c>
      <c r="D20" s="163"/>
      <c r="E20" s="163">
        <v>558.24</v>
      </c>
      <c r="F20" s="163"/>
      <c r="G20" s="160">
        <f t="shared" si="1"/>
        <v>2705</v>
      </c>
    </row>
    <row r="21" spans="1:7" s="3" customFormat="1" ht="24.75" customHeight="1">
      <c r="A21" s="157" t="s">
        <v>1032</v>
      </c>
      <c r="B21" s="13"/>
      <c r="C21" s="161">
        <v>3019.6</v>
      </c>
      <c r="D21" s="161"/>
      <c r="E21" s="161">
        <v>4700.2</v>
      </c>
      <c r="F21" s="161"/>
      <c r="G21" s="160">
        <f t="shared" si="1"/>
        <v>7719.799999999999</v>
      </c>
    </row>
    <row r="22" spans="1:7" s="3" customFormat="1" ht="24.75" customHeight="1">
      <c r="A22" s="157" t="s">
        <v>1033</v>
      </c>
      <c r="B22" s="157"/>
      <c r="C22" s="161">
        <v>6959.8</v>
      </c>
      <c r="D22" s="161"/>
      <c r="E22" s="161">
        <v>6959.8</v>
      </c>
      <c r="F22" s="161"/>
      <c r="G22" s="160">
        <f t="shared" si="1"/>
        <v>13919.6</v>
      </c>
    </row>
    <row r="23" spans="1:7" s="3" customFormat="1" ht="24.75" customHeight="1">
      <c r="A23" s="157" t="s">
        <v>464</v>
      </c>
      <c r="B23" s="13"/>
      <c r="C23" s="161">
        <v>2622.18</v>
      </c>
      <c r="D23" s="161"/>
      <c r="E23" s="161">
        <v>3488.82</v>
      </c>
      <c r="F23" s="161"/>
      <c r="G23" s="160">
        <v>6111</v>
      </c>
    </row>
    <row r="24" spans="1:7" ht="24" customHeight="1">
      <c r="A24" s="146" t="s">
        <v>1263</v>
      </c>
      <c r="B24" s="21"/>
      <c r="C24" s="147" t="s">
        <v>1265</v>
      </c>
      <c r="D24" s="22"/>
      <c r="E24" s="222" t="s">
        <v>1266</v>
      </c>
      <c r="F24" s="222"/>
      <c r="G24" s="222"/>
    </row>
  </sheetData>
  <sheetProtection/>
  <mergeCells count="2">
    <mergeCell ref="A2:G2"/>
    <mergeCell ref="E24:G24"/>
  </mergeCells>
  <printOptions horizontalCentered="1"/>
  <pageMargins left="0.5511811023622047" right="0.5511811023622047" top="1.5748031496062993" bottom="0.9842519685039371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Administrator</cp:lastModifiedBy>
  <dcterms:created xsi:type="dcterms:W3CDTF">2006-11-29T10:39:02Z</dcterms:created>
  <dcterms:modified xsi:type="dcterms:W3CDTF">2021-12-16T01:57:07Z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99EE649673BF46BEBCDD39F3B379E071</vt:lpwstr>
  </property>
</Properties>
</file>