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050" firstSheet="14" activeTab="16"/>
  </bookViews>
  <sheets>
    <sheet name="部门预算收支总体情况表" sheetId="1" r:id="rId1"/>
    <sheet name="部门收入总体情况表" sheetId="2" r:id="rId2"/>
    <sheet name="部门支出总体情况表 " sheetId="3" r:id="rId3"/>
    <sheet name="部门支出总表（分类）" sheetId="4" r:id="rId4"/>
    <sheet name="支出预算明细表—工资福利支出" sheetId="5" r:id="rId5"/>
    <sheet name="支出预算明细表—一般商品和服务支出" sheetId="6" r:id="rId6"/>
    <sheet name="支出预算明细表—对个人和家庭的补助" sheetId="7" r:id="rId7"/>
    <sheet name="财政拨款收支总表 " sheetId="8" r:id="rId8"/>
    <sheet name="一般公共预算支出情况表" sheetId="9" r:id="rId9"/>
    <sheet name="一般公共预算基本支出情况表" sheetId="10" r:id="rId10"/>
    <sheet name="一般公共预算支出明细表—工资福利支出" sheetId="11" r:id="rId11"/>
    <sheet name="一般公共预算支出明细表—一般商品和服务支出" sheetId="12" r:id="rId12"/>
    <sheet name="一般公共预算支出明细表—对个人和家庭的补助" sheetId="13" r:id="rId13"/>
    <sheet name="政府性基金" sheetId="14" r:id="rId14"/>
    <sheet name="财政专户管理的非税拨款" sheetId="15" r:id="rId15"/>
    <sheet name="经费拨款" sheetId="16" r:id="rId16"/>
    <sheet name="专项资金预算汇总表" sheetId="17" r:id="rId17"/>
    <sheet name="三公经费预算表" sheetId="18" r:id="rId18"/>
    <sheet name="项目支出绩效目标表" sheetId="19" r:id="rId19"/>
    <sheet name="整体绩效目标表" sheetId="20" r:id="rId20"/>
  </sheets>
  <definedNames>
    <definedName name="_xlnm.Print_Area" localSheetId="1">'部门收入总体情况表'!$A$1:$H$13</definedName>
    <definedName name="_xlnm.Print_Area" localSheetId="0">'部门预算收支总体情况表'!$A$1:$F$30</definedName>
    <definedName name="_xlnm.Print_Area" localSheetId="3">'部门支出总表（分类）'!$A$1:$K$24</definedName>
    <definedName name="_xlnm.Print_Area" localSheetId="7">'财政拨款收支总表 '!$A$1:$D$30</definedName>
    <definedName name="_xlnm.Print_Area" localSheetId="14">'财政专户管理的非税拨款'!$A$1:$K$12</definedName>
    <definedName name="_xlnm.Print_Area" localSheetId="15">'经费拨款'!$A$1:$K$20</definedName>
    <definedName name="_xlnm.Print_Area" localSheetId="17">'三公经费预算表'!$A$1:$G$15</definedName>
    <definedName name="_xlnm.Print_Area" localSheetId="18">'项目支出绩效目标表'!$A$1:$M$22</definedName>
    <definedName name="_xlnm.Print_Area" localSheetId="12">'一般公共预算支出明细表—对个人和家庭的补助'!$A$1:$P$13</definedName>
    <definedName name="_xlnm.Print_Area" localSheetId="10">'一般公共预算支出明细表—工资福利支出'!$A$1:$R$18</definedName>
    <definedName name="_xlnm.Print_Area" localSheetId="11">'一般公共预算支出明细表—一般商品和服务支出'!$A$1:$AH$15</definedName>
    <definedName name="_xlnm.Print_Area" localSheetId="8">'一般公共预算支出情况表'!$A$1:$H$24</definedName>
    <definedName name="_xlnm.Print_Area" localSheetId="19">'整体绩效目标表'!$A$1:$M$14</definedName>
    <definedName name="_xlnm.Print_Area" localSheetId="13">'政府性基金'!$A$1:$K$6</definedName>
    <definedName name="_xlnm.Print_Area" localSheetId="6">'支出预算明细表—对个人和家庭的补助'!$A$1:$P$13</definedName>
    <definedName name="_xlnm.Print_Area" localSheetId="4">'支出预算明细表—工资福利支出'!$A$1:$R$18</definedName>
    <definedName name="_xlnm.Print_Area" localSheetId="5">'支出预算明细表—一般商品和服务支出'!$A$1:$AH$15</definedName>
    <definedName name="_xlnm.Print_Area" localSheetId="16">'专项资金预算汇总表'!$A$1:$M$22</definedName>
    <definedName name="_xlnm.Print_Area">#N/A</definedName>
    <definedName name="_xlnm.Print_Titles" localSheetId="1">'部门收入总体情况表'!$1:$5</definedName>
    <definedName name="_xlnm.Print_Titles" localSheetId="0">'部门预算收支总体情况表'!$1:$5</definedName>
    <definedName name="_xlnm.Print_Titles" localSheetId="3">'部门支出总表（分类）'!$1:$5</definedName>
    <definedName name="_xlnm.Print_Titles" localSheetId="7">'财政拨款收支总表 '!$1:$5</definedName>
    <definedName name="_xlnm.Print_Titles" localSheetId="14">'财政专户管理的非税拨款'!$1:$5</definedName>
    <definedName name="_xlnm.Print_Titles" localSheetId="15">'经费拨款'!$1:$5</definedName>
    <definedName name="_xlnm.Print_Titles" localSheetId="17">'三公经费预算表'!$1:$6</definedName>
    <definedName name="_xlnm.Print_Titles" localSheetId="18">'项目支出绩效目标表'!$1:$4</definedName>
    <definedName name="_xlnm.Print_Titles" localSheetId="12">'一般公共预算支出明细表—对个人和家庭的补助'!$1:$5</definedName>
    <definedName name="_xlnm.Print_Titles" localSheetId="10">'一般公共预算支出明细表—工资福利支出'!$1:$5</definedName>
    <definedName name="_xlnm.Print_Titles" localSheetId="11">'一般公共预算支出明细表—一般商品和服务支出'!$1:$5</definedName>
    <definedName name="_xlnm.Print_Titles" localSheetId="8">'一般公共预算支出情况表'!$1:$5</definedName>
    <definedName name="_xlnm.Print_Titles" localSheetId="19">'整体绩效目标表'!$1:$5</definedName>
    <definedName name="_xlnm.Print_Titles" localSheetId="13">'政府性基金'!$1:$6</definedName>
    <definedName name="_xlnm.Print_Titles" localSheetId="6">'支出预算明细表—对个人和家庭的补助'!$1:$5</definedName>
    <definedName name="_xlnm.Print_Titles" localSheetId="4">'支出预算明细表—工资福利支出'!$1:$5</definedName>
    <definedName name="_xlnm.Print_Titles" localSheetId="5">'支出预算明细表—一般商品和服务支出'!$1:$5</definedName>
    <definedName name="_xlnm.Print_Titles" localSheetId="16">'专项资金预算汇总表'!$1:$6</definedName>
    <definedName name="_xlnm.Print_Titles">#N/A</definedName>
    <definedName name="公式">GET.CELL(48,INDIRECT("rc",FALSE))</definedName>
    <definedName name="_xlnm.Print_Area" localSheetId="9">'一般公共预算基本支出情况表'!$A$1:$H$19</definedName>
    <definedName name="_xlnm.Print_Titles" localSheetId="9">'一般公共预算基本支出情况表'!$1:$5</definedName>
    <definedName name="_xlnm.Print_Area" localSheetId="2">'部门支出总体情况表 '!$A$1:$J$39</definedName>
    <definedName name="_xlnm.Print_Titles" localSheetId="2">'部门支出总体情况表 '!$1:$6</definedName>
  </definedNames>
  <calcPr fullCalcOnLoad="1"/>
</workbook>
</file>

<file path=xl/sharedStrings.xml><?xml version="1.0" encoding="utf-8"?>
<sst xmlns="http://schemas.openxmlformats.org/spreadsheetml/2006/main" count="1263" uniqueCount="428">
  <si>
    <t>附件1：</t>
  </si>
  <si>
    <t>交通部门2018年收支预算总表</t>
  </si>
  <si>
    <t>单位：万元</t>
  </si>
  <si>
    <t>收      入</t>
  </si>
  <si>
    <t>支       出</t>
  </si>
  <si>
    <t>项  目</t>
  </si>
  <si>
    <t>本年预算</t>
  </si>
  <si>
    <t>一、一般公共预算拨款</t>
  </si>
  <si>
    <t>一、一般公共服务</t>
  </si>
  <si>
    <t>一、基本支出</t>
  </si>
  <si>
    <t xml:space="preserve">      经费拨款</t>
  </si>
  <si>
    <t>二、国防支出</t>
  </si>
  <si>
    <t xml:space="preserve">      工资福利支出</t>
  </si>
  <si>
    <t xml:space="preserve">      纳入公共预算管理的非税收入拨款</t>
  </si>
  <si>
    <t>三、公共安全支出</t>
  </si>
  <si>
    <t xml:space="preserve">      商品和服务支出</t>
  </si>
  <si>
    <t>二、政府性基金拨款</t>
  </si>
  <si>
    <t>四、教育支出</t>
  </si>
  <si>
    <t xml:space="preserve">      对个人和家庭的补助</t>
  </si>
  <si>
    <t>三、纳入专户管理的非税收入拨款</t>
  </si>
  <si>
    <t>五、科学技术支出</t>
  </si>
  <si>
    <t>二、项目支出</t>
  </si>
  <si>
    <t>四、下级上缴收入</t>
  </si>
  <si>
    <t>六、文化体育与传媒支出</t>
  </si>
  <si>
    <t>三、上缴上级支出</t>
  </si>
  <si>
    <t>七、社会保障和就业支出</t>
  </si>
  <si>
    <t>八、医疗卫生支出</t>
  </si>
  <si>
    <t>九、节能环保支出</t>
  </si>
  <si>
    <t>十、城乡社区支出</t>
  </si>
  <si>
    <t>十一、农林水支出</t>
  </si>
  <si>
    <t>十二、交通运输支出</t>
  </si>
  <si>
    <t>十三、资源勘探电力信息等支出</t>
  </si>
  <si>
    <t>十四、商业服务业等支出</t>
  </si>
  <si>
    <t>十五、金融支出</t>
  </si>
  <si>
    <t>十六、援助其他地区支出</t>
  </si>
  <si>
    <t>十七、国土资源气象等支出</t>
  </si>
  <si>
    <t>十八、住房保障支出</t>
  </si>
  <si>
    <t>十九、粮油物资储备支出</t>
  </si>
  <si>
    <t>二十、预备费</t>
  </si>
  <si>
    <t>二十一、债务付息支出</t>
  </si>
  <si>
    <t>二十二、其他支出</t>
  </si>
  <si>
    <t>本年收入合计</t>
  </si>
  <si>
    <t>本年支出合计</t>
  </si>
  <si>
    <t>五、用事业基金弥补收支差额</t>
  </si>
  <si>
    <t>二十三、结转下年</t>
  </si>
  <si>
    <t>收入总计</t>
  </si>
  <si>
    <t>支出总计</t>
  </si>
  <si>
    <t>附件2：</t>
  </si>
  <si>
    <t>交通部门2018年收入总表</t>
  </si>
  <si>
    <t>单位</t>
  </si>
  <si>
    <t>总计</t>
  </si>
  <si>
    <t>一般公共预算拨款</t>
  </si>
  <si>
    <t>政府性基金拨款</t>
  </si>
  <si>
    <t>纳入专户管理的非税收入拨款</t>
  </si>
  <si>
    <t>下级上缴收入</t>
  </si>
  <si>
    <t>用事业基金弥补收支差额</t>
  </si>
  <si>
    <t>单位代码</t>
  </si>
  <si>
    <t>单位名称</t>
  </si>
  <si>
    <t>合计</t>
  </si>
  <si>
    <t>305001</t>
  </si>
  <si>
    <t>湘西州交通局本级</t>
  </si>
  <si>
    <t>305002</t>
  </si>
  <si>
    <t>州道路运输管理处</t>
  </si>
  <si>
    <t>305003</t>
  </si>
  <si>
    <t>州交通建设质量安全监管处</t>
  </si>
  <si>
    <t>305005</t>
  </si>
  <si>
    <t>州海事局</t>
  </si>
  <si>
    <t>305006</t>
  </si>
  <si>
    <t>州交通建设工程造价管理站</t>
  </si>
  <si>
    <t>305007</t>
  </si>
  <si>
    <t>州交通规划办公室</t>
  </si>
  <si>
    <t>305009</t>
  </si>
  <si>
    <t>湘西自治州交通建设中心</t>
  </si>
  <si>
    <t>附件3：</t>
  </si>
  <si>
    <t>交通部门2018年支出总表</t>
  </si>
  <si>
    <t>功能科目</t>
  </si>
  <si>
    <t>科目名称</t>
  </si>
  <si>
    <t>类</t>
  </si>
  <si>
    <t>款</t>
  </si>
  <si>
    <t>项</t>
  </si>
  <si>
    <t>214</t>
  </si>
  <si>
    <t>交通运输支出</t>
  </si>
  <si>
    <t xml:space="preserve">  214</t>
  </si>
  <si>
    <t>01</t>
  </si>
  <si>
    <t xml:space="preserve">  公路水路运输</t>
  </si>
  <si>
    <t xml:space="preserve">    214</t>
  </si>
  <si>
    <t xml:space="preserve">  01</t>
  </si>
  <si>
    <t xml:space="preserve">    行政运行（公路水路运输）</t>
  </si>
  <si>
    <t>02</t>
  </si>
  <si>
    <t xml:space="preserve">    一般行政管理事务（公路水路运输）</t>
  </si>
  <si>
    <t>10</t>
  </si>
  <si>
    <t xml:space="preserve">    公路和运输安全</t>
  </si>
  <si>
    <t>11</t>
  </si>
  <si>
    <t xml:space="preserve">    公路还贷专项</t>
  </si>
  <si>
    <t>12</t>
  </si>
  <si>
    <t xml:space="preserve">    公路运输管理</t>
  </si>
  <si>
    <t>31</t>
  </si>
  <si>
    <t xml:space="preserve">    海事管理</t>
  </si>
  <si>
    <t>99</t>
  </si>
  <si>
    <t xml:space="preserve">    其他公路水路运输支出</t>
  </si>
  <si>
    <t xml:space="preserve">  其他交通运输支出</t>
  </si>
  <si>
    <t>208</t>
  </si>
  <si>
    <t>社会保障和就业支出</t>
  </si>
  <si>
    <t>05</t>
  </si>
  <si>
    <t>行政事业单位离退休</t>
  </si>
  <si>
    <t xml:space="preserve">  归口管理的行政单位离退休</t>
  </si>
  <si>
    <t xml:space="preserve">  事业单位离退休</t>
  </si>
  <si>
    <t>221</t>
  </si>
  <si>
    <t>住房保障支出</t>
  </si>
  <si>
    <t xml:space="preserve">  住房改革支出</t>
  </si>
  <si>
    <t>住房公积金</t>
  </si>
  <si>
    <t>附件4：</t>
  </si>
  <si>
    <t>交通部门2018年支出总表（分类）</t>
  </si>
  <si>
    <t>单位:万元</t>
  </si>
  <si>
    <t>功能科目名称</t>
  </si>
  <si>
    <t>基本支出</t>
  </si>
  <si>
    <t>项目支出</t>
  </si>
  <si>
    <t>上缴上级支出</t>
  </si>
  <si>
    <t>小计</t>
  </si>
  <si>
    <t>工资福利支出</t>
  </si>
  <si>
    <t>一般商品和服务支出</t>
  </si>
  <si>
    <t>对个人和家庭的补助</t>
  </si>
  <si>
    <t xml:space="preserve">  99</t>
  </si>
  <si>
    <t xml:space="preserve">    其他交通运输支出</t>
  </si>
  <si>
    <t xml:space="preserve">  221</t>
  </si>
  <si>
    <t xml:space="preserve">    221</t>
  </si>
  <si>
    <t xml:space="preserve">  02</t>
  </si>
  <si>
    <t xml:space="preserve">    住房公积金</t>
  </si>
  <si>
    <t>附件5：</t>
  </si>
  <si>
    <t>交通部门2018年基本支出预算明细表—工资福利支出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</si>
  <si>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</si>
  <si>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</si>
  <si>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</si>
  <si>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</si>
  <si>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</si>
  <si>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</si>
  <si>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</si>
  <si>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</si>
  <si>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</si>
  <si>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</si>
  <si>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医疗费</t>
  </si>
  <si>
    <t>其他工资福利支出</t>
  </si>
  <si>
    <t>附件6：</t>
  </si>
  <si>
    <t>交通部门2018年基本支出预算明细表—一般商品和服务支出</t>
  </si>
  <si>
    <t>办公费</t>
  </si>
  <si>
    <t>印刷费</t>
  </si>
  <si>
    <t>咨询费</t>
  </si>
  <si>
    <t>手续费</t>
  </si>
  <si>
    <t>水费</t>
  </si>
  <si>
    <t>电费</t>
  </si>
  <si>
    <t>邮电费</t>
  </si>
  <si>
    <t>取暖费</t>
  </si>
  <si>
    <t>物业管理费</t>
  </si>
  <si>
    <t>差旅费</t>
  </si>
  <si>
    <t>因公出国（境）费</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</si>
  <si>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</si>
  <si>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</si>
  <si>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</si>
  <si>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</si>
  <si>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</si>
  <si>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</si>
  <si>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</si>
  <si>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</si>
  <si>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</si>
  <si>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</si>
  <si>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</si>
  <si>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</si>
  <si>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</si>
  <si>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</si>
  <si>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</si>
  <si>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党建经费</t>
  </si>
  <si>
    <t>交通费</t>
  </si>
  <si>
    <t>其他商品和服务支出</t>
  </si>
  <si>
    <t>附件7：</t>
  </si>
  <si>
    <t>交通部门2018年基本支出预算明细表—对个人和家庭的补助</t>
  </si>
  <si>
    <t>离休费</t>
  </si>
  <si>
    <t>退休费</t>
  </si>
  <si>
    <t>退职（役）费</t>
  </si>
  <si>
    <t>抚恤金</t>
  </si>
  <si>
    <t>生活补助</t>
  </si>
  <si>
    <t>救济费</t>
  </si>
  <si>
    <t>助学金</t>
  </si>
  <si>
    <t>奖励金</t>
  </si>
  <si>
    <t>个人农业生产补贴</t>
  </si>
  <si>
    <t>其他对个人和家庭的补助</t>
  </si>
  <si>
    <t xml:space="preserve">  208</t>
  </si>
  <si>
    <t xml:space="preserve">    208</t>
  </si>
  <si>
    <t xml:space="preserve">  05</t>
  </si>
  <si>
    <t>附件8：</t>
  </si>
  <si>
    <t>交通部门2018年财政拨款收支总表</t>
  </si>
  <si>
    <t>收                  入</t>
  </si>
  <si>
    <t>支                  出</t>
  </si>
  <si>
    <t>项         目</t>
  </si>
  <si>
    <t>项       目</t>
  </si>
  <si>
    <t>本 年 收 入 合 计</t>
  </si>
  <si>
    <t>本　年　支　出　合　计</t>
  </si>
  <si>
    <t>收  入  总  计</t>
  </si>
  <si>
    <t>支  出  总  计</t>
  </si>
  <si>
    <t>附件9：</t>
  </si>
  <si>
    <r>
      <t>交通部门</t>
    </r>
    <r>
      <rPr>
        <b/>
        <sz val="18"/>
        <rFont val="Times New Roman"/>
        <family val="1"/>
      </rPr>
      <t>2018</t>
    </r>
    <r>
      <rPr>
        <b/>
        <sz val="18"/>
        <rFont val="宋体"/>
        <family val="0"/>
      </rPr>
      <t>年一般公共预算支出情况表</t>
    </r>
  </si>
  <si>
    <t>科目编码</t>
  </si>
  <si>
    <t>附件10：</t>
  </si>
  <si>
    <r>
      <t>交通部门</t>
    </r>
    <r>
      <rPr>
        <b/>
        <sz val="18"/>
        <rFont val="Times New Roman"/>
        <family val="1"/>
      </rPr>
      <t>2018</t>
    </r>
    <r>
      <rPr>
        <b/>
        <sz val="18"/>
        <rFont val="宋体"/>
        <family val="0"/>
      </rPr>
      <t>年一般公共预算基本支出情况表</t>
    </r>
  </si>
  <si>
    <t>商品和服务支出</t>
  </si>
  <si>
    <t>附件11：</t>
  </si>
  <si>
    <t>交通部门2018年一般公共预算基本支出预算明细表—工资福利支出</t>
  </si>
  <si>
    <t>附件12：</t>
  </si>
  <si>
    <t>交通部门2018年一般公共预算基本支出预算明细表—一般商品和服务支出</t>
  </si>
  <si>
    <t>附件13：</t>
  </si>
  <si>
    <t>交通部门2018年一般公共预算基本支出预算明细表—对个人和家庭的补助</t>
  </si>
  <si>
    <t>附件14：</t>
  </si>
  <si>
    <t>交通部门2018年政府性基金预算支出情况表</t>
  </si>
  <si>
    <t>总  计</t>
  </si>
  <si>
    <t>附件15：</t>
  </si>
  <si>
    <t>交通部门2018年财政专户管理的非税拨款预算支出情况表</t>
  </si>
  <si>
    <t>附件16：</t>
  </si>
  <si>
    <t>交通部门2018年一般公共预算-经费拨款支出情况表</t>
  </si>
  <si>
    <t>06</t>
  </si>
  <si>
    <t xml:space="preserve">    公路养护（公路水路运输）</t>
  </si>
  <si>
    <t>附件17：</t>
  </si>
  <si>
    <t>交通部门2018年专项资金预算汇总表</t>
  </si>
  <si>
    <t>科目代码</t>
  </si>
  <si>
    <t>项目名称</t>
  </si>
  <si>
    <t>财政专户管理的非税收入拨款</t>
  </si>
  <si>
    <t>经费拨款</t>
  </si>
  <si>
    <t>纳入预算管理的非税收入拨款</t>
  </si>
  <si>
    <t xml:space="preserve">      214</t>
  </si>
  <si>
    <t xml:space="preserve">    01</t>
  </si>
  <si>
    <t xml:space="preserve">      一般行政管理事务（公路水路运输）</t>
  </si>
  <si>
    <t>交通项目质量监管及公路运输管理工作经费</t>
  </si>
  <si>
    <t xml:space="preserve">  10</t>
  </si>
  <si>
    <t xml:space="preserve">      公路和运输安全</t>
  </si>
  <si>
    <t>交通工程质量安全监督专项</t>
  </si>
  <si>
    <t xml:space="preserve">  12</t>
  </si>
  <si>
    <t xml:space="preserve">      公路运输管理</t>
  </si>
  <si>
    <t>公路运输和安全、信息化建设</t>
  </si>
  <si>
    <t xml:space="preserve">  31</t>
  </si>
  <si>
    <t xml:space="preserve">      海事管理</t>
  </si>
  <si>
    <t>水上安全维护及航道管养等专项</t>
  </si>
  <si>
    <t xml:space="preserve">      其他公路水路运输支出</t>
  </si>
  <si>
    <t>交通规划编制、咨询、研究费</t>
  </si>
  <si>
    <t>交通建设工作经费</t>
  </si>
  <si>
    <t>交通项目招投标限价审查及项目变更审查等</t>
  </si>
  <si>
    <t>交通重点项目前期</t>
  </si>
  <si>
    <t xml:space="preserve">    99</t>
  </si>
  <si>
    <t xml:space="preserve">      其他交通运输支出</t>
  </si>
  <si>
    <t>春运工作经费</t>
  </si>
  <si>
    <t>附件18：</t>
  </si>
  <si>
    <r>
      <t>交通部门</t>
    </r>
    <r>
      <rPr>
        <b/>
        <sz val="16"/>
        <rFont val="Times New Roman"/>
        <family val="1"/>
      </rPr>
      <t>2018</t>
    </r>
    <r>
      <rPr>
        <b/>
        <sz val="16"/>
        <rFont val="宋体"/>
        <family val="0"/>
      </rPr>
      <t>年一般公共预算</t>
    </r>
    <r>
      <rPr>
        <b/>
        <sz val="16"/>
        <rFont val="Times New Roman"/>
        <family val="1"/>
      </rPr>
      <t>“</t>
    </r>
    <r>
      <rPr>
        <b/>
        <sz val="16"/>
        <rFont val="宋体"/>
        <family val="0"/>
      </rPr>
      <t>三公</t>
    </r>
    <r>
      <rPr>
        <b/>
        <sz val="16"/>
        <rFont val="Times New Roman"/>
        <family val="1"/>
      </rPr>
      <t>”</t>
    </r>
    <r>
      <rPr>
        <b/>
        <sz val="16"/>
        <rFont val="宋体"/>
        <family val="0"/>
      </rPr>
      <t>经费预算表</t>
    </r>
  </si>
  <si>
    <t>三公经费预算数（一般公共预算拨款）</t>
  </si>
  <si>
    <t>公务用车购置及运行费</t>
  </si>
  <si>
    <t>其中：</t>
  </si>
  <si>
    <t>公务用车购置费</t>
  </si>
  <si>
    <t>公务用车运行费</t>
  </si>
  <si>
    <t>湘西州交通局</t>
  </si>
  <si>
    <t xml:space="preserve">  湘西州交通局本级</t>
  </si>
  <si>
    <t xml:space="preserve">  州道路运输管理处</t>
  </si>
  <si>
    <t xml:space="preserve">  州交通建设质量安全监管处</t>
  </si>
  <si>
    <t xml:space="preserve">  州海事局</t>
  </si>
  <si>
    <t xml:space="preserve">  州交通建设工程造价管理站</t>
  </si>
  <si>
    <t xml:space="preserve">  州交通规划办公室</t>
  </si>
  <si>
    <t xml:space="preserve">  湘西自治州交通建设中心</t>
  </si>
  <si>
    <t>附件19：</t>
  </si>
  <si>
    <t>交通部门2018年州本级部门预算部门专项绩效目标申报表</t>
  </si>
  <si>
    <t>单位（专项）名称</t>
  </si>
  <si>
    <t>资金性质</t>
  </si>
  <si>
    <t>资金总额</t>
  </si>
  <si>
    <t>单位相应职责概述</t>
  </si>
  <si>
    <t>专项资金管理办法</t>
  </si>
  <si>
    <t>专项立项依据</t>
  </si>
  <si>
    <t>专项长期绩效目标</t>
  </si>
  <si>
    <t>专项年度绩效目标</t>
  </si>
  <si>
    <t>专项年度实施进度计划</t>
  </si>
  <si>
    <t>产出指标（含数量指标、质量指标）</t>
  </si>
  <si>
    <t>效益指标（含经济效益、社会效益、环境效益）</t>
  </si>
  <si>
    <t>实施保障措施</t>
  </si>
  <si>
    <t>305</t>
  </si>
  <si>
    <t xml:space="preserve">  305001</t>
  </si>
  <si>
    <t xml:space="preserve">    305001</t>
  </si>
  <si>
    <t xml:space="preserve">    春运工作经费</t>
  </si>
  <si>
    <t>预算拨款</t>
  </si>
  <si>
    <t xml:space="preserve">1负责全州公路路政管理及交通行业安全生产监督管理，行使全州公路、水路站场、码头、航道及其设施的建设、养护、运输市场管理等行业管理职能。
</t>
  </si>
  <si>
    <t xml:space="preserve">1按照州财政局和州交通运输局联合下发的州财建【2016】16号以及州交通运输局下发的州交财审【2016】137号文件管理专项资金
</t>
  </si>
  <si>
    <t xml:space="preserve">省、州下达的目标管理考核管理办法
</t>
  </si>
  <si>
    <t xml:space="preserve">创新春运组织，提高服务品质，确保人民群众安全便捷高效出行
</t>
  </si>
  <si>
    <t xml:space="preserve">完成省、州下达的年度考核任务
</t>
  </si>
  <si>
    <t xml:space="preserve">2018年2月1日至3月12日
</t>
  </si>
  <si>
    <t xml:space="preserve">1、春运期间召开全州春运工作会2次。2、向省、州政府报送简报10期。3、在全州开展春运检查若干次。
</t>
  </si>
  <si>
    <t xml:space="preserve">1、确保人员平安出行。2、确保重点物质畅通运输。3、平安出效益，让人民过一个幸福详和的春节。
</t>
  </si>
  <si>
    <t xml:space="preserve">制定春运工作方案，筹备应急物质、组织应急队伍，加强检查监督。
</t>
  </si>
  <si>
    <t xml:space="preserve">    交通项目质量监管及公路运输管理工作经费</t>
  </si>
  <si>
    <t>财政拨款</t>
  </si>
  <si>
    <t>负责全州公路路政管理及交通行业安全生产监督管理，行驶全州公路、水路站场、码头、航道及其设施的建设、养护、运输市场管理等行业管理职能。</t>
  </si>
  <si>
    <t xml:space="preserve">按照州财政局和州交通运输局联合下发的州财建【2016】16号以及州交通运输局下发的州交财审【2016】137号文件管理专项资金
</t>
  </si>
  <si>
    <t xml:space="preserve">完成“十三五”建设规划，以支撑精准脱贫和美丽开放幸福新湘西建设为中心，转变发展方式，加快完善交通网路，为我州决胜脱贫攻坚，同步全面小康提供坚实的交通运输保障
</t>
  </si>
  <si>
    <t>完成省、州下达的年度考核任务</t>
  </si>
  <si>
    <t xml:space="preserve">2018年上半年完成专项实施70%进度，下半年专项实施进度30%
</t>
  </si>
  <si>
    <t xml:space="preserve">1、一年召开资金调度会4次。2、一年召开全州交通系统安全生产会议4次以上。3、不定时对八县市进行安全检查若干次。4、信息化建设推行三级协同,治超,全国货运平台等。
</t>
  </si>
  <si>
    <t xml:space="preserve">1、完成整个湘西州“交通指挥信息平台”项目建设。2、消除了交通安全隐患，为社会和诣稳定创造了条件。3、完善了基础设施建设，改善了交通条件和投资环境，促进了区域经济协调发展。4、完善交通运输管理，力争规划项目地方利益最大化等。
</t>
  </si>
  <si>
    <t xml:space="preserve">建立责任考核体系，分解落实建设指标。
</t>
  </si>
  <si>
    <t xml:space="preserve">    交通重点项目前期</t>
  </si>
  <si>
    <t xml:space="preserve">负责全州行使全州公路、水路站场、码头、航道及其设施的建设、养护、运输市场管理等行业管理职能。
</t>
  </si>
  <si>
    <t>省、州下达的目标管理考核管理办法</t>
  </si>
  <si>
    <t xml:space="preserve">完成省、州下达的年度目标考核任务
</t>
  </si>
  <si>
    <t xml:space="preserve">完成部分“十三五”交通规划项目的前期工作
</t>
  </si>
  <si>
    <t>1、完善了基础设施建设，改善了交通条件和投资环境，促进了区域经济协调发展。2、消除了交通安全隐患，为社会和诣稳定创造了条件。3、逐步完成交通平台信息化建设。4、完善交通运输管理，力争规划项目地方利益最大化等。</t>
  </si>
  <si>
    <t xml:space="preserve">  305002</t>
  </si>
  <si>
    <t xml:space="preserve">    305002</t>
  </si>
  <si>
    <t xml:space="preserve">    公路运输和安全、信息化建设</t>
  </si>
  <si>
    <t xml:space="preserve">贯彻执行国家有关于道路运输行业管理的法律、法规、规章、制定全州道路运输行业发展规划和政策，组织货运、客运车辆年度审验，负责全州道路客货运输及客货运输相关服务业务的组织、指导、监督和检查以及质量信誉考核，全州危货运输企业经营许可，组织调度全州道路运输战备以及重点物质运输和应急保障运输，制定全州道路客运发展规划和政策，县际道路客运经营和行政许可，指导、规范全州道路运输客运站场站务管理，全州城市客运企业经营资质的审核，全州出租车经营的许可证、营运证的核发和管理，旅客紧急疏运，全州城市客运应急保障，负责全州道路运输行业信息化工作。
</t>
  </si>
  <si>
    <t>延续老专项，参照州局专项资金管理办法（州交财审[2016]136号、州财建[2016]16号]）</t>
  </si>
  <si>
    <t>延续老专项，按照州局下达的目标考核任务和本单位工作职能</t>
  </si>
  <si>
    <t>道路运输安全、信息化建设，站场建设及客货运输管理，驾驶员培训及维修企业管理，城市出租车管理等</t>
  </si>
  <si>
    <t>2018年道路运输安全、信息化建设，站场建设及客货运输管理，驾驶员培训及维修企业管理，城市出租车管理等</t>
  </si>
  <si>
    <t>全年完成专项目标绩效考核100%</t>
  </si>
  <si>
    <t>按年初预算保质保量完成</t>
  </si>
  <si>
    <t>经济效益100%，社会效益100%，环境效益良好。</t>
  </si>
  <si>
    <t>按照州局，本处制度的目标考核指标监督执行</t>
  </si>
  <si>
    <t xml:space="preserve">  305003</t>
  </si>
  <si>
    <t xml:space="preserve">    305003</t>
  </si>
  <si>
    <t xml:space="preserve">    交通工程质量安全监督专项</t>
  </si>
  <si>
    <t>专项资金</t>
  </si>
  <si>
    <t>贯彻执行上级颁发的有关公路、水运工程质量管理、施工安全管理、监理、检测管理的法律、法规、规章、规范性文件和强制性技术标准。负责对本级干线公路、水运工程、重点农村公路的工程质量、施工安全监督。参与受监公路、水运工程建设项目交（竣）工验收，并负责办理参建单位综合评价等级证书。负责工程质量检测和质量评定、鉴定。</t>
  </si>
  <si>
    <t>1、成立专项资金管理小组，2、按项目设立专项资金管理专账，3、严格执行《专项资金管理制度》【2015】16号</t>
  </si>
  <si>
    <t>1、《湖南省交通建设工程质量安全与安全生产条例》2、《湖南省公路水运工程监督实施细则》3、《建设工程安全生产管理条例》4《安全法》</t>
  </si>
  <si>
    <t>1、加强交通建设项目监督管理质量，确保工程质量达到合格标准。2、确保施工安全，防止安全责任事故发生。</t>
  </si>
  <si>
    <t>1、干线公路质量安全监督覆盖率达到100%，2、工程质量竣工验收合格率100%，3、无安全责任事故发生。</t>
  </si>
  <si>
    <t>计划时间2018年1月-2018年12月</t>
  </si>
  <si>
    <t>1、加强巡视检查、专项检查和综合检查力度，使受监率达到100%。2、全年组织100多次巡视检查，确保受监项目工程质量和施工安全处于可控状态，3、对项目实行交通建设质量安全综合目标考核，有力促进工程质量安全水平提高。</t>
  </si>
  <si>
    <t>1、工程质量关系这个国家和人民的生命财产安全。2、影响国民经济的发展和社会的安定。</t>
  </si>
  <si>
    <t>1、健全审批和支付管理制度，严格按照资金预算文件要求、通过规范的审批程序后拨付使用，对不符合规定的坚决不予报账，并按规定完整保存财政专项资金报账资料，确保相关账本、记帐凭证的资料完整。2、实行动态资金监管。实行定期或者不定期组织检查资金使用和管理情况。</t>
  </si>
  <si>
    <t xml:space="preserve">  305005</t>
  </si>
  <si>
    <t xml:space="preserve">    305005</t>
  </si>
  <si>
    <t xml:space="preserve">    水上安全维护及航道管养等专项</t>
  </si>
  <si>
    <t>财政预算</t>
  </si>
  <si>
    <t>负责监督全州水上交通安全应急救援建设、检查、隐患排查，查处违章船舶，防止船舶污染水域，组织和指导水上搜寻救助，管理沉船物打捞，负责水上交通事故调查、事故分析和上报工作。</t>
  </si>
  <si>
    <t>州海事函【2016】10号 湘西自治州地方海事局关于印发《财务管理制度》的通知；州海事办【2016】41号关于州地方海事局领导班子成员分工的通知。</t>
  </si>
  <si>
    <t>《中华人民共和国安全生产法》、《中华人民共和国内河交通安全管理条例》</t>
  </si>
  <si>
    <t>水上安全监督、渡口码头、航标、航道维护与整改，加强应急救援队伍的建设。</t>
  </si>
  <si>
    <t>牢固树立安全发展理念，始终把确保水路交通运输安全作为海事工作的重中之重，抓紧抓好抓落实，继续保持水路交通运输安全形势稳定，确保航标设置规范，航道畅通安全。以“预防为主，综合治理”的方针，实现“零事故、零死亡、零经济损失”的工作目标，完善制度，加强现场监管，提高水路运输企业、船员安全意识。全面完成上级部门下达的各项目标考核任务。</t>
  </si>
  <si>
    <t>一季度开展“僵尸船”清理整顿工作，抓好春运工作，落实安全督查；二季度开展渡船船员安全培训，完成我州二、三类船员适任证书到期换证工作 ；三季度开展酉水王村至两河口28公里航道创建省级文明样板航道活动；四季度全面落实，推进安全隐患清零行动，完成全年计划。</t>
  </si>
  <si>
    <t>主要用于全州水上安全维护管理，全年定期召开安全例会4次，应急救援演练不少于1次，不定期进行安全隐患排查。</t>
  </si>
  <si>
    <t>减少安全隐患，杜绝水上安全事故的发生，搞好渡口码头（特别是学生渡口）的事故排查与整改，给人民群众提供出行便利，保障人民群众的生命财产安全。</t>
  </si>
  <si>
    <t>先进行隐患排查，采取措施整改落实到位，保障水上交通安全零隐患。</t>
  </si>
  <si>
    <t xml:space="preserve">  305006</t>
  </si>
  <si>
    <t xml:space="preserve">    305006</t>
  </si>
  <si>
    <t xml:space="preserve">    交通项目招投标限价审查及项目变更审查等</t>
  </si>
  <si>
    <t xml:space="preserve">1、负责全州交通建设项目投资估算、设计概算、施工图预算、调整概率的审查工作。
2、参加全州交通建设项目的招投标工程招标文件的审查工作。审查工程量清单的定价，需要编制标的的工程项目，造价站对其标的的编制进行监督。
3、参加全州交通建设项目的交通（竣）工验收工作，负责工程决算审核，并出具审核报告。
4、交通建设项目造价咨询。
5、负责全州交通建设工程造价资料的调整、搜集、整理，健全工程造价信息数据库等。
</t>
  </si>
  <si>
    <t>参照州财政局和州交通运输局联合下发的州财建【2016】16号以及州交通运输局下发的州交财审【2016】137号文件管理专项资金</t>
  </si>
  <si>
    <t>省、州局下达的年度目标考核任务以及单位相应工作职责,延续老专项</t>
  </si>
  <si>
    <t>招标工程招标文件的审查工作，监督审查工程量清单的合理性工作.</t>
  </si>
  <si>
    <t>2018年度招标工程招标文件的审查工作，监督审查工程量清单的合理性工作.</t>
  </si>
  <si>
    <t>2018年度招标工程招标文件的审查工作上半年完成90%，下半年完成10%。监督审查工程量清单的合理性工作全年完成100%。实现200公里旅游公路开工建设.</t>
  </si>
  <si>
    <t xml:space="preserve">数量指标：所有工作均按预定数量完成
质量指标：所有质量均按标准完成。
本年23.1万元预计使用范围：其他对个人的家庭的补助23.1万元。
弥补人员经费不足，维持单位正常运转。
</t>
  </si>
  <si>
    <t xml:space="preserve">经济效益：专项资金利用率100%，实现社会贡献最大化。
社会效益：项目实施后，本单位为社会所带来的贡献，声誉、威信和信任，建立良好地社会形象。
环境效益：良好。
</t>
  </si>
  <si>
    <t>按照国家的相关政策和上级主管部门(州交通运输局）制定的专项资金管理办法去执行和监督。动态比较造价假话值与实际值，严格审核各项费用支出，并对工程实体，施工组织、资源配置、时空分布等进行合理优化组合。加强月度督察和调度。</t>
  </si>
  <si>
    <t xml:space="preserve">  305007</t>
  </si>
  <si>
    <t xml:space="preserve">    305007</t>
  </si>
  <si>
    <t xml:space="preserve">    交通规划编制、咨询、研究费</t>
  </si>
  <si>
    <t>对前期工作成果的初审和审批，或按规定上报有关主管部门审批；参与对全州主要公路、水运工程和站场建设项目初步设计的审批；参与对全州主要公路、水运工程和站场建设施工圈设计的审查；参与审查和协调全州水利水电、环保、国土及城建等部门与交通规划有关事项；协调铁路、机场建设及运输有关工作。</t>
  </si>
  <si>
    <t>对前期工作成果的初审和审批，或按规定上报有关主管部门审批；参与对全州主要公路、水运工程和站场建设项目初步设计的审批；参与对全州主要公路、水运工程和站场建设施工圈设计的审查；参与审查和协调全州水利水电、环保、国土及城建等部门与交通规划有关事项；协调铁路、机场建设及运输有关工作,实现“十三五”综合交通规划目标。</t>
  </si>
  <si>
    <t>对2018年前期工作成果的初审和审批，或按规定上报有关主管部门审批；参与2018年全州主要公路、水运工程和站场建设项目初步设计的审批、建设施工圈设计的审查，参与审查和协调全州水利水电、环保、国土及城建等部门与交通规划有关事项；协调铁路、机场建设及运输有关工作,完成6条旅游公路工可批复及设计批复。</t>
  </si>
  <si>
    <t>2018年上半年完成专项实施70%进度，下半年专项实施进度30%</t>
  </si>
  <si>
    <t xml:space="preserve">数量指标：所有工作均按预定数量完成
质量指标：所有质量均按标准完成。
完成6条旅游公路工可批复及设计批复.
本年31.56万元预计使用范围：其他对个人的家庭的补助31.56万元。
弥补人员经费不足，维持单位正常运转。
</t>
  </si>
  <si>
    <t xml:space="preserve">
实现全州1500公里旅游公路规划的14%开工建设.
经济效益：专项资金利用率100%，实现社会贡献最大化。
社会效益：项目实施后，本单位为社会所带来的贡献，声誉、威信和信任，建立良好地社会形象。
环境效益：良好。</t>
  </si>
  <si>
    <t>按照国家的相关政策和上级主管部门(州交通运输局）制定的专项资金管理办法去执行和监督,加强月度督查和调度.</t>
  </si>
  <si>
    <t xml:space="preserve">  305009</t>
  </si>
  <si>
    <t xml:space="preserve">    305009</t>
  </si>
  <si>
    <t xml:space="preserve">    交通建设工作经费</t>
  </si>
  <si>
    <t>根据州交通运输局授权，组织实施州级公路、水路交通工程建设以及各项管理工作参与拟定全州公路建设中长期发展规划、年度；组织实施交通工程建设相关前期工作；参与全州交通建设规划、计划建设管理工作等；负责提出全州公路、水路固定资产投资规模和方向及州级财政性资金安排意见；负责协管全州交通建设国省补助资金的请领和下拨工作；负责政府划拨国有资产的管制和保值增值的监督。</t>
  </si>
  <si>
    <t>按照单位工作职责来立项，延续老专项</t>
  </si>
  <si>
    <t>根据州交通运输局授权，组织实施州级公路、水路交通工程建设以及各项管理工作参与拟定全州公路建设中长期发展规划、年度；组织实施交通工程建设相关前期工作；参与全州交通建设规划、计划建设管理工作等；负责提出全州公路、水路固定资产投资规模和方向及州级财政性资金安排意见；负责协管全州交通建设国省补助资金的请领和下拨工作；负责政府划拨国有资产的管制和保值增值的监督。，</t>
  </si>
  <si>
    <t>组织实施2018年州级公路、水路交通工程建设以及各项管理工作参与拟定2018年全州公路建设中长期发展规划、年度；组织实施2018年交通工程建设相关前期工作；参与2018年全州交通建设规划、计划建设管理工作等；负责提出2018年全州公路、水路固定资产投资规模和方向及州级财政性资金安排意见；负责协管2018年全州交通建设国省补助资金的请领和下拨工作；负责2018年政府划拨国有资产的管制和保值增值的监督。</t>
  </si>
  <si>
    <t xml:space="preserve">数量指标：所有工作均按预定数量完成
质量指标：所有质量均按标准完成。
本年6万元预计使用范围：其他对个人的家庭的补助6万元。
弥补人员经费不足，维持单位正常运转。
</t>
  </si>
  <si>
    <t xml:space="preserve">经济效益：专项资金利用率100%，实现社会贡献最大化。
社会效益：项目实施后，本单位为社会所带来的贡献，声誉、威信和信任，建立良好地社会形象。
环境效益：良好。
</t>
  </si>
  <si>
    <t>按照国家的相关政策和上级主管部门(州交通运输局）制定的专项资金管理办法去执行和监督</t>
  </si>
  <si>
    <t>附件20：</t>
  </si>
  <si>
    <t>交通部门2018年州本级部门预算单位整体绩效目标申报表</t>
  </si>
  <si>
    <t>年度预算申请资金总额</t>
  </si>
  <si>
    <t>部门职责概述</t>
  </si>
  <si>
    <t>整体绩效目标</t>
  </si>
  <si>
    <t>部门整体支出年度产出指标</t>
  </si>
  <si>
    <t>部门整体支出年度产出效益</t>
  </si>
  <si>
    <t>重点工作完成率</t>
  </si>
  <si>
    <t>预算完成率</t>
  </si>
  <si>
    <t>政府采购执行率</t>
  </si>
  <si>
    <t>三公经费控制率</t>
  </si>
  <si>
    <t>部决算信息公开</t>
  </si>
  <si>
    <t>经济效益</t>
  </si>
  <si>
    <t>社会效益</t>
  </si>
  <si>
    <t>社会公众或服务对象满意度</t>
  </si>
  <si>
    <t>负责全州交通建设项目投资估算、设计概算、施工图预算、调整概率的审查工作以及交通建设项目造价咨询，参加全州交通建设项目交（竣）工验收工作，负责工程决算审核，并出具审核报告。</t>
  </si>
  <si>
    <t>100%</t>
  </si>
  <si>
    <t>在州交通运输局门户网站上及时、准确公开预决算信息</t>
  </si>
  <si>
    <t>经济效益：专项资金利用率100%，实现社会贡献最大化。</t>
  </si>
  <si>
    <t>社会效益：项目实施后，本单位为社会所带来的贡献，声誉、威信和信任，建立良好地社会形象。</t>
  </si>
  <si>
    <t>尽可能的达到社会公众和服务对象的满意度，争取满意度95%以上</t>
  </si>
  <si>
    <t>1、贯彻落实国家、省有关交通运输的方针、政策、法律、法规；组织拟订综合交通运输地方性法规、规章草案；负责全州交通运输执法检查和监督；拟订并组织实施全州交通运输行业管理制度。2、组织拟订全州综合运输体系规划，承担有关协调工作，指导全州交通运输枢纽规划和管理，促进交通运输方式融合；组织拟订全州公路、水路发展规划和年度计划，并监督实施；参与拟订全州物流业发展战略和规划，并监督实施；负责交通运输行业统计工作。3、承担全州公路、水路、道路建设市场监管责任。4、承担水上交通安全监管责任。5、负责提出全州公路、水路固定资产投资规模和方向，提出财政性资金安排建议。6、指导全州公路、水路行业安全管理和应急管理工作。7、制定全州交通运输行业科技政策、规划和规范，并监督实施；组织重大科技开发，推动行业技术进步，推进智慧交通建设；指导全州交通运输环境保护和节能减排工作等。</t>
  </si>
  <si>
    <t xml:space="preserve">落实“十三五”建设规划，以支撑精准脱贫和美丽开放幸福新湘西建设为中心，转变发展方式，加快完善交通网路和旅游公路建设，加强交通运输行业管理，为我州决胜脱贫攻坚，同步全面小康提供坚实的交通运输保障
</t>
  </si>
  <si>
    <t>90%</t>
  </si>
  <si>
    <t xml:space="preserve">在单位门户网站上及时、准确公开部门预决算信息
</t>
  </si>
  <si>
    <t xml:space="preserve">1、一年召开资金调度会4次。2、一年召开全州交通系统安全生产会议4次。3、不定时对八县市进行安全检查若干次。4、信息化建设推行三级协同,治超,全国货运平台等。
</t>
  </si>
  <si>
    <t xml:space="preserve">1、完成湘西州“智慧交通信息化平台”项目建设。2、加强交通运输行业管理和安全生产工作，为人民群众出行创造了条件。3、完善了基础设施建设，改善了交通条件和投资环境，促进了区域经济协调发展。4、强化管理，力争规划项目地方利益最大化等。
</t>
  </si>
  <si>
    <t xml:space="preserve">办人民满意交通，尽可能达到社会公众或者服务对象的满意度，满意度达到95%以上
</t>
  </si>
  <si>
    <t>贯彻执行国家有关于道路运输行业管理的法律、法规、规章、制定全州道路运输行业发展规划和政策，组织货运、客运车辆年度审验，负责全州道路客货运输及客货运输相关服务业务的组织、指导、监督和检查以及质量信誉考核，全州危货运输企业经营许可，组织调度全州道路运输战备以及重点物质运输和应急保障运输，制定全州道路客运发展规划和政策，县际道路客运经营和行政许可，指导、规范全州道路运输客运站场站务管理，全州城市客运企业经营资质的审核，全州出租车经营的许可证、营运证的核发和管理，旅客紧急疏运，全州城市客运应急保障，负责全州道路运输行业信息化工作。</t>
  </si>
  <si>
    <t>按规定在州交通局网站上公开部门预、决算的信息</t>
  </si>
  <si>
    <t>经济效益达到100%</t>
  </si>
  <si>
    <t>社会效益达到100%</t>
  </si>
  <si>
    <t>社会公众或服务对象满意度达到90%以上</t>
  </si>
  <si>
    <t>加强交通建设项目监督管理质量，确保工程质量达到合格标准，确保施工安全，防止安全责任事故发生。</t>
  </si>
  <si>
    <t>主管局门户网站公开</t>
  </si>
  <si>
    <t>有利保证国民经济的发展、为人民的出行提供通畅、安全的环境、还包括对基本建设程序管理及创新施工进行挖掘等</t>
  </si>
  <si>
    <t>维护公路建设市场秩序，规范工程建设行为、确保公路工程质量与施工安全有较大促进作用。确保国家和人民的生命财产安全</t>
  </si>
  <si>
    <t>98%</t>
  </si>
  <si>
    <t>1、宣传、贯彻和执行国家有关水上交通法律、法规、规章和政策，负责全州水上交通安全行政执法及监督检查；2、负责拟定全州水路交通发展规划和计划，编报海事监督、船舶检查、航道管理、港航管理的新建改建工程项目年度计划并组织实施，负责本行业的信息统计工作；3、负责拟定全州水路交通建设、养护管理办法，经审批后组织实施，参与协调水资源综合利用；4、负责水上交通安全监督和防止船舶污染水域，对船舶所有人安全生产条件或水运企业安全管理体系实施监督管理，管理水上通航秩序和通航环境，划定并管理航路、航标区、交通管制区、港外锚地和安全作业区等，负责水上水下施工作业碍航性审核和监督检查，组织和指导水上搜寻救助，管理沉船物打捞，管理和发布航行警告；5、负责管理船员、引航员适任资格和培训工作，负责全州船舶登记和签证，调查处理水上交通和船舶污染事故；6、负责船舶、水上设施检验和船舶适航管理，负责船舶及水上设施的法定检验，按规定权限负责船用产品认可和检验、检查船舶设计图纸；7、负责全州航道行政管理工作，负责所辖水路交通建设和养护资金的筹措管理，归口管理水路交通基础设施建设工程；8、对全州水路运输及运输服务业市场、港口装卸搬运市场、船舶修造市场实施行业管理，负责全州水路运输行政管理、港口行政管理；9、组织水路交通新技术、新工艺、新材料的推广应用；10、负责本行业财务会计和内部审计工作的管理与指导。</t>
  </si>
  <si>
    <t>我局以“预防为主，综合治理”的方针，实现“零事故、零死亡、零经济损失的工作目标，完善制度，全面落实安全生产责任，排除一切安全隐患，规范行业管理，使水路运输市场健康发展，不断提高船检服务水平和质量，船舶船员管理规范化，严格落实航道航标管理维护责任制，全年组织航道巡查不少于20余人次，加强航政执法，依法保护航道、航标正常维护率达到95%以上，使全年无违规碍航问题，无航道管养涉责安全事故，使辖区航道安全畅通。全面完成上级部门下达的各项目标考核任务。</t>
  </si>
  <si>
    <t>在州交通运输局门户上和财政部门网站上进行公开</t>
  </si>
  <si>
    <t>杜绝了水上交通安全隐患，为全州水路交通运输经济发展提供了保障和有利条件</t>
  </si>
  <si>
    <t>渡口码头的修建、改造深得民心，为群众出行提供了便利，同时渡工住房的修建，更加激励了渡工的工作积极性，稳定了渡工队伍，增大力度宣传水上安全知识，增加了民众的事故应急意识。</t>
  </si>
  <si>
    <t>92%</t>
  </si>
  <si>
    <t>根据州交通运输局授权，组织实施州级公路、水路交通工程建设以及各项管理工作</t>
  </si>
  <si>
    <t>参与拟定全州公路建设中长期发展规划、年度；组织实施交通工程建设相关前期工作；参与全州交通建设规划、计划建设管理工作等；负责提出全州公路、水路固定资产投资规模和方向及州级财政性资金安排意见；负责协管全州交通建设国省补助资金的请领和下拨工作；负责政府划拨国有资产的管制和保值增值的监督。</t>
  </si>
  <si>
    <t>在州交通运输局门户网站上及时、准确公开部门预决算信息</t>
  </si>
  <si>
    <t>尽可能达到社会公众或者服务对象的满意度，满意度达到95%以上</t>
  </si>
  <si>
    <t>负责组织编制全州交通中长期规划、负责编制全州交通建设单列规划，负责编制全州公路、水运工程和站场建设项目前期工作计划，安排前期工作任务、检查督促前期工作进度。负责编制全州主要公路、水运工程和站场建设项目建议书，对前期工作成果的初审和审批，或按规定上报有关主管部门审批；参与对全州主要公路、水运工程和站场建设项目初步设计的审批；参与对全州主要公路、水运工程和站场建设施工圈设计的审查；参与审查和协调全州水利水电、环保、国土及城建等部门与交通规划有关事项；协调铁路、机场建设及运输有关工作。</t>
  </si>
  <si>
    <t>负责编制全州主要公路、水运工程和站场建设项目建议书，对前期工作成果的初审和审批，或按规定上报有关主管部门审批；参与对全州主要公路、水运工程和站场建设项目初步设计的审批；参与对全州主要公路、水运工程和站场建设施工圈设计的审查；参与审查和协调全州水利水电、环保、国土及城建等部门与交通规划有关事项；协调铁路、机场建设及运输有关工作。</t>
  </si>
  <si>
    <t>在州交通运输局门户网站上按要求及时公开部门预决算信息。</t>
  </si>
  <si>
    <t>尽可能达到社会公众和服务对象的满意度，满意度95%以上.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</si>
</sst>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45">
    <font>
      <sz val="9"/>
      <name val="宋体"/>
      <family val="0"/>
    </font>
    <font>
      <b/>
      <sz val="10"/>
      <name val="实体"/>
      <family val="0"/>
    </font>
    <font>
      <b/>
      <sz val="16"/>
      <name val="宋体"/>
      <family val="0"/>
    </font>
    <font>
      <b/>
      <sz val="10"/>
      <name val="宋体"/>
      <family val="0"/>
    </font>
    <font>
      <sz val="10"/>
      <name val="宋体"/>
      <family val="0"/>
    </font>
    <font>
      <b/>
      <sz val="22"/>
      <name val="宋体"/>
      <family val="0"/>
    </font>
    <font>
      <sz val="9"/>
      <name val="Times New Roman"/>
      <family val="1"/>
    </font>
    <font>
      <b/>
      <sz val="18"/>
      <name val="Times New Roman"/>
      <family val="1"/>
    </font>
    <font>
      <sz val="10"/>
      <name val="Times New Roman"/>
      <family val="1"/>
    </font>
    <font>
      <b/>
      <sz val="12"/>
      <name val="宋体"/>
      <family val="0"/>
    </font>
    <font>
      <sz val="12"/>
      <name val="宋体"/>
      <family val="0"/>
    </font>
    <font>
      <sz val="10"/>
      <color indexed="10"/>
      <name val="宋体"/>
      <family val="0"/>
    </font>
    <font>
      <sz val="18"/>
      <name val="Times New Roman"/>
      <family val="1"/>
    </font>
    <font>
      <b/>
      <sz val="10"/>
      <name val="Times New Roman"/>
      <family val="1"/>
    </font>
    <font>
      <b/>
      <sz val="9"/>
      <name val="宋体"/>
      <family val="0"/>
    </font>
    <font>
      <b/>
      <sz val="15"/>
      <name val="宋体"/>
      <family val="0"/>
    </font>
    <font>
      <b/>
      <sz val="9"/>
      <name val="Times New Roman"/>
      <family val="1"/>
    </font>
    <font>
      <sz val="14"/>
      <name val="宋体"/>
      <family val="0"/>
    </font>
    <font>
      <b/>
      <sz val="18"/>
      <name val="宋体"/>
      <family val="0"/>
    </font>
    <font>
      <sz val="10"/>
      <name val="实体"/>
      <family val="0"/>
    </font>
    <font>
      <b/>
      <sz val="10"/>
      <name val="黑体"/>
      <family val="0"/>
    </font>
    <font>
      <u val="single"/>
      <sz val="9"/>
      <name val="宋体"/>
      <family val="0"/>
    </font>
    <font>
      <sz val="11"/>
      <color indexed="8"/>
      <name val="宋体"/>
      <family val="0"/>
    </font>
    <font>
      <sz val="11"/>
      <color indexed="17"/>
      <name val="宋体"/>
      <family val="0"/>
    </font>
    <font>
      <u val="single"/>
      <sz val="11"/>
      <color indexed="12"/>
      <name val="宋体"/>
      <family val="0"/>
    </font>
    <font>
      <sz val="11"/>
      <color indexed="9"/>
      <name val="宋体"/>
      <family val="0"/>
    </font>
    <font>
      <sz val="11"/>
      <color indexed="53"/>
      <name val="宋体"/>
      <family val="0"/>
    </font>
    <font>
      <sz val="11"/>
      <color indexed="10"/>
      <name val="宋体"/>
      <family val="0"/>
    </font>
    <font>
      <b/>
      <sz val="15"/>
      <color indexed="54"/>
      <name val="宋体"/>
      <family val="0"/>
    </font>
    <font>
      <b/>
      <sz val="11"/>
      <color indexed="53"/>
      <name val="宋体"/>
      <family val="0"/>
    </font>
    <font>
      <i/>
      <sz val="11"/>
      <color indexed="23"/>
      <name val="宋体"/>
      <family val="0"/>
    </font>
    <font>
      <b/>
      <sz val="11"/>
      <color indexed="8"/>
      <name val="宋体"/>
      <family val="0"/>
    </font>
    <font>
      <b/>
      <sz val="11"/>
      <color indexed="54"/>
      <name val="宋体"/>
      <family val="0"/>
    </font>
    <font>
      <u val="single"/>
      <sz val="11"/>
      <color indexed="20"/>
      <name val="宋体"/>
      <family val="0"/>
    </font>
    <font>
      <sz val="11"/>
      <color indexed="62"/>
      <name val="宋体"/>
      <family val="0"/>
    </font>
    <font>
      <b/>
      <sz val="11"/>
      <color indexed="63"/>
      <name val="宋体"/>
      <family val="0"/>
    </font>
    <font>
      <sz val="11"/>
      <color indexed="20"/>
      <name val="宋体"/>
      <family val="0"/>
    </font>
    <font>
      <b/>
      <sz val="18"/>
      <color indexed="56"/>
      <name val="宋体"/>
      <family val="0"/>
    </font>
    <font>
      <b/>
      <sz val="13"/>
      <color indexed="54"/>
      <name val="宋体"/>
      <family val="0"/>
    </font>
    <font>
      <sz val="11"/>
      <color indexed="16"/>
      <name val="宋体"/>
      <family val="0"/>
    </font>
    <font>
      <b/>
      <sz val="18"/>
      <color indexed="54"/>
      <name val="宋体"/>
      <family val="0"/>
    </font>
    <font>
      <b/>
      <sz val="11"/>
      <color indexed="9"/>
      <name val="宋体"/>
      <family val="0"/>
    </font>
    <font>
      <sz val="11"/>
      <color indexed="19"/>
      <name val="宋体"/>
      <family val="0"/>
    </font>
    <font>
      <b/>
      <sz val="16"/>
      <name val="Times New Roman"/>
      <family val="1"/>
    </font>
    <font>
      <sz val="10"/>
      <color rgb="FFFF0000"/>
      <name val="宋体"/>
      <family val="0"/>
    </font>
  </fonts>
  <fills count="19">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48"/>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color indexed="8"/>
      </right>
      <top style="thin"/>
      <bottom style="thin"/>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color indexed="8"/>
      </left>
      <right style="thin"/>
      <top style="thin"/>
      <bottom style="thin"/>
    </border>
    <border>
      <left style="thin">
        <color indexed="8"/>
      </left>
      <right style="thin">
        <color indexed="8"/>
      </right>
      <top style="thin"/>
      <bottom style="thin"/>
    </border>
    <border>
      <left>
        <color indexed="63"/>
      </left>
      <right/>
      <top style="thin"/>
      <bottom style="thin"/>
    </border>
    <border>
      <left>
        <color indexed="63"/>
      </left>
      <right>
        <color indexed="63"/>
      </right>
      <top style="thin"/>
      <bottom>
        <color indexed="63"/>
      </bottom>
    </border>
    <border>
      <left>
        <color indexed="63"/>
      </left>
      <right style="thin"/>
      <top>
        <color indexed="63"/>
      </top>
      <bottom style="thin"/>
    </border>
  </borders>
  <cellStyleXfs count="95">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34" fillId="4" borderId="1" applyNumberFormat="0" applyAlignment="0" applyProtection="0"/>
    <xf numFmtId="0" fontId="22" fillId="3" borderId="0" applyNumberFormat="0" applyBorder="0" applyAlignment="0" applyProtection="0"/>
    <xf numFmtId="0" fontId="36" fillId="5" borderId="0" applyNumberFormat="0" applyBorder="0" applyAlignment="0" applyProtection="0"/>
    <xf numFmtId="0" fontId="22" fillId="2"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39" fillId="5" borderId="0" applyNumberFormat="0" applyBorder="0" applyAlignment="0" applyProtection="0"/>
    <xf numFmtId="0" fontId="22" fillId="8" borderId="0" applyNumberFormat="0" applyBorder="0" applyAlignment="0" applyProtection="0"/>
    <xf numFmtId="0" fontId="25" fillId="6" borderId="0" applyNumberFormat="0" applyBorder="0" applyAlignment="0" applyProtection="0"/>
    <xf numFmtId="0" fontId="24" fillId="0" borderId="0" applyNumberFormat="0" applyFill="0" applyBorder="0" applyAlignment="0" applyProtection="0"/>
    <xf numFmtId="0" fontId="22" fillId="9" borderId="0" applyNumberFormat="0" applyBorder="0" applyAlignment="0" applyProtection="0"/>
    <xf numFmtId="0" fontId="33" fillId="0" borderId="0" applyNumberFormat="0" applyFill="0" applyBorder="0" applyAlignment="0" applyProtection="0"/>
    <xf numFmtId="0" fontId="22" fillId="2" borderId="2" applyNumberFormat="0" applyFont="0" applyAlignment="0" applyProtection="0"/>
    <xf numFmtId="0" fontId="25" fillId="4" borderId="0" applyNumberFormat="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40" fillId="0" borderId="0" applyNumberFormat="0" applyFill="0" applyBorder="0" applyAlignment="0" applyProtection="0"/>
    <xf numFmtId="0" fontId="30" fillId="0" borderId="0" applyNumberFormat="0" applyFill="0" applyBorder="0" applyAlignment="0" applyProtection="0"/>
    <xf numFmtId="0" fontId="0" fillId="0" borderId="0">
      <alignment/>
      <protection/>
    </xf>
    <xf numFmtId="0" fontId="28" fillId="0" borderId="3" applyNumberFormat="0" applyFill="0" applyAlignment="0" applyProtection="0"/>
    <xf numFmtId="0" fontId="36" fillId="5" borderId="0" applyNumberFormat="0" applyBorder="0" applyAlignment="0" applyProtection="0"/>
    <xf numFmtId="0" fontId="38" fillId="0" borderId="3" applyNumberFormat="0" applyFill="0" applyAlignment="0" applyProtection="0"/>
    <xf numFmtId="0" fontId="36" fillId="5" borderId="0" applyNumberFormat="0" applyBorder="0" applyAlignment="0" applyProtection="0"/>
    <xf numFmtId="0" fontId="25" fillId="10" borderId="0" applyNumberFormat="0" applyBorder="0" applyAlignment="0" applyProtection="0"/>
    <xf numFmtId="0" fontId="23" fillId="7" borderId="0" applyNumberFormat="0" applyBorder="0" applyAlignment="0" applyProtection="0"/>
    <xf numFmtId="0" fontId="32" fillId="0" borderId="4" applyNumberFormat="0" applyFill="0" applyAlignment="0" applyProtection="0"/>
    <xf numFmtId="0" fontId="36" fillId="5" borderId="0" applyNumberFormat="0" applyBorder="0" applyAlignment="0" applyProtection="0"/>
    <xf numFmtId="0" fontId="25" fillId="4" borderId="0" applyNumberFormat="0" applyBorder="0" applyAlignment="0" applyProtection="0"/>
    <xf numFmtId="0" fontId="35" fillId="3" borderId="5" applyNumberFormat="0" applyAlignment="0" applyProtection="0"/>
    <xf numFmtId="0" fontId="29" fillId="3" borderId="1" applyNumberFormat="0" applyAlignment="0" applyProtection="0"/>
    <xf numFmtId="0" fontId="41" fillId="11" borderId="6" applyNumberFormat="0" applyAlignment="0" applyProtection="0"/>
    <xf numFmtId="0" fontId="37" fillId="0" borderId="0" applyNumberFormat="0" applyFill="0" applyBorder="0" applyAlignment="0" applyProtection="0"/>
    <xf numFmtId="0" fontId="22" fillId="7" borderId="0" applyNumberFormat="0" applyBorder="0" applyAlignment="0" applyProtection="0"/>
    <xf numFmtId="0" fontId="25" fillId="12" borderId="0" applyNumberFormat="0" applyBorder="0" applyAlignment="0" applyProtection="0"/>
    <xf numFmtId="0" fontId="26" fillId="0" borderId="7" applyNumberFormat="0" applyFill="0" applyAlignment="0" applyProtection="0"/>
    <xf numFmtId="0" fontId="31" fillId="0" borderId="8" applyNumberFormat="0" applyFill="0" applyAlignment="0" applyProtection="0"/>
    <xf numFmtId="0" fontId="23" fillId="7" borderId="0" applyNumberFormat="0" applyBorder="0" applyAlignment="0" applyProtection="0"/>
    <xf numFmtId="0" fontId="42" fillId="13" borderId="0" applyNumberFormat="0" applyBorder="0" applyAlignment="0" applyProtection="0"/>
    <xf numFmtId="0" fontId="36" fillId="5" borderId="0" applyNumberFormat="0" applyBorder="0" applyAlignment="0" applyProtection="0"/>
    <xf numFmtId="0" fontId="0" fillId="0" borderId="0">
      <alignment/>
      <protection/>
    </xf>
    <xf numFmtId="0" fontId="22" fillId="9" borderId="0" applyNumberFormat="0" applyBorder="0" applyAlignment="0" applyProtection="0"/>
    <xf numFmtId="0" fontId="25" fillId="14"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2" borderId="0" applyNumberFormat="0" applyBorder="0" applyAlignment="0" applyProtection="0"/>
    <xf numFmtId="0" fontId="22" fillId="4"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0" fillId="0" borderId="0">
      <alignment/>
      <protection/>
    </xf>
    <xf numFmtId="0" fontId="22" fillId="2" borderId="0" applyNumberFormat="0" applyBorder="0" applyAlignment="0" applyProtection="0"/>
    <xf numFmtId="0" fontId="22" fillId="13" borderId="0" applyNumberFormat="0" applyBorder="0" applyAlignment="0" applyProtection="0"/>
    <xf numFmtId="0" fontId="25" fillId="16" borderId="0" applyNumberFormat="0" applyBorder="0" applyAlignment="0" applyProtection="0"/>
    <xf numFmtId="0" fontId="22" fillId="9" borderId="0" applyNumberFormat="0" applyBorder="0" applyAlignment="0" applyProtection="0"/>
    <xf numFmtId="0" fontId="36" fillId="5" borderId="0" applyNumberFormat="0" applyBorder="0" applyAlignment="0" applyProtection="0"/>
    <xf numFmtId="0" fontId="25" fillId="17" borderId="0" applyNumberFormat="0" applyBorder="0" applyAlignment="0" applyProtection="0"/>
    <xf numFmtId="0" fontId="36" fillId="5" borderId="0" applyNumberFormat="0" applyBorder="0" applyAlignment="0" applyProtection="0"/>
    <xf numFmtId="0" fontId="25" fillId="18" borderId="0" applyNumberFormat="0" applyBorder="0" applyAlignment="0" applyProtection="0"/>
    <xf numFmtId="0" fontId="36" fillId="5" borderId="0" applyNumberFormat="0" applyBorder="0" applyAlignment="0" applyProtection="0"/>
    <xf numFmtId="0" fontId="22" fillId="6" borderId="0" applyNumberFormat="0" applyBorder="0" applyAlignment="0" applyProtection="0"/>
    <xf numFmtId="0" fontId="25" fillId="6"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cellStyleXfs>
  <cellXfs count="286">
    <xf numFmtId="0" fontId="0" fillId="0" borderId="0" xfId="0" applyAlignment="1" applyProtection="1">
      <alignment/>
      <protection/>
    </xf>
    <xf numFmtId="0" fontId="0" fillId="0" borderId="0" xfId="82" applyFill="1">
      <alignment/>
      <protection/>
    </xf>
    <xf numFmtId="0" fontId="0" fillId="0" borderId="0" xfId="82">
      <alignment/>
      <protection/>
    </xf>
    <xf numFmtId="0" fontId="1" fillId="0" borderId="0" xfId="0" applyFont="1" applyAlignment="1" applyProtection="1">
      <alignment horizontal="left" vertical="center"/>
      <protection/>
    </xf>
    <xf numFmtId="0" fontId="2" fillId="0" borderId="0" xfId="82" applyFont="1" applyAlignment="1">
      <alignment horizontal="centerContinuous" vertical="center"/>
      <protection/>
    </xf>
    <xf numFmtId="0" fontId="3" fillId="0" borderId="9" xfId="82" applyNumberFormat="1" applyFont="1" applyFill="1" applyBorder="1" applyAlignment="1" applyProtection="1">
      <alignment horizontal="center" vertical="center" wrapText="1"/>
      <protection/>
    </xf>
    <xf numFmtId="0" fontId="3" fillId="0" borderId="10" xfId="82" applyNumberFormat="1" applyFont="1" applyFill="1" applyBorder="1" applyAlignment="1" applyProtection="1">
      <alignment horizontal="center" vertical="center" wrapText="1"/>
      <protection/>
    </xf>
    <xf numFmtId="0" fontId="3" fillId="0" borderId="11" xfId="82" applyFont="1" applyBorder="1" applyAlignment="1">
      <alignment horizontal="centerContinuous" vertical="center"/>
      <protection/>
    </xf>
    <xf numFmtId="0" fontId="3" fillId="0" borderId="10" xfId="82" applyFont="1" applyBorder="1" applyAlignment="1">
      <alignment horizontal="centerContinuous" vertical="center"/>
      <protection/>
    </xf>
    <xf numFmtId="0" fontId="3" fillId="0" borderId="12" xfId="82" applyNumberFormat="1" applyFont="1" applyFill="1" applyBorder="1" applyAlignment="1" applyProtection="1">
      <alignment horizontal="center" vertical="center" wrapText="1"/>
      <protection/>
    </xf>
    <xf numFmtId="0" fontId="3" fillId="0" borderId="13" xfId="82" applyNumberFormat="1" applyFont="1" applyFill="1" applyBorder="1" applyAlignment="1" applyProtection="1">
      <alignment horizontal="center" vertical="center" wrapText="1"/>
      <protection/>
    </xf>
    <xf numFmtId="0" fontId="3" fillId="0" borderId="14" xfId="82" applyFont="1" applyBorder="1" applyAlignment="1">
      <alignment horizontal="center" vertical="center" wrapText="1"/>
      <protection/>
    </xf>
    <xf numFmtId="0" fontId="3" fillId="0" borderId="13" xfId="82" applyFont="1" applyBorder="1" applyAlignment="1">
      <alignment horizontal="center" vertical="center" wrapText="1"/>
      <protection/>
    </xf>
    <xf numFmtId="49" fontId="4" fillId="0" borderId="10" xfId="82" applyNumberFormat="1" applyFont="1" applyFill="1" applyBorder="1" applyAlignment="1" applyProtection="1">
      <alignment horizontal="left" vertical="center" wrapText="1"/>
      <protection/>
    </xf>
    <xf numFmtId="49" fontId="4" fillId="0" borderId="11" xfId="82" applyNumberFormat="1" applyFont="1" applyFill="1" applyBorder="1" applyAlignment="1" applyProtection="1">
      <alignment horizontal="left" vertical="center" wrapText="1"/>
      <protection/>
    </xf>
    <xf numFmtId="176" fontId="4" fillId="0" borderId="15" xfId="82" applyNumberFormat="1" applyFont="1" applyFill="1" applyBorder="1" applyAlignment="1" applyProtection="1">
      <alignment horizontal="right" vertical="center" wrapText="1"/>
      <protection/>
    </xf>
    <xf numFmtId="49" fontId="4" fillId="0" borderId="10" xfId="82" applyNumberFormat="1" applyFont="1" applyFill="1" applyBorder="1" applyAlignment="1" applyProtection="1">
      <alignment horizontal="center" vertical="center" wrapText="1"/>
      <protection/>
    </xf>
    <xf numFmtId="49" fontId="4" fillId="0" borderId="11" xfId="82" applyNumberFormat="1" applyFont="1" applyFill="1" applyBorder="1" applyAlignment="1" applyProtection="1">
      <alignment horizontal="center" vertical="center" wrapText="1"/>
      <protection/>
    </xf>
    <xf numFmtId="49" fontId="4" fillId="0" borderId="15" xfId="82" applyNumberFormat="1" applyFont="1" applyFill="1" applyBorder="1" applyAlignment="1" applyProtection="1">
      <alignment horizontal="center" vertical="center" wrapText="1"/>
      <protection/>
    </xf>
    <xf numFmtId="0" fontId="3" fillId="0" borderId="0" xfId="81" applyFont="1" applyAlignment="1">
      <alignment horizontal="right" vertical="center"/>
      <protection/>
    </xf>
    <xf numFmtId="0" fontId="3" fillId="0" borderId="10" xfId="82" applyFont="1" applyBorder="1" applyAlignment="1">
      <alignment horizontal="center" vertical="center" wrapText="1"/>
      <protection/>
    </xf>
    <xf numFmtId="0" fontId="0" fillId="0" borderId="0" xfId="81" applyFill="1">
      <alignment/>
      <protection/>
    </xf>
    <xf numFmtId="0" fontId="0" fillId="0" borderId="0" xfId="81">
      <alignment/>
      <protection/>
    </xf>
    <xf numFmtId="0" fontId="2" fillId="0" borderId="0" xfId="81" applyFont="1" applyAlignment="1">
      <alignment horizontal="centerContinuous" vertical="center"/>
      <protection/>
    </xf>
    <xf numFmtId="0" fontId="5" fillId="0" borderId="0" xfId="81" applyFont="1" applyAlignment="1">
      <alignment horizontal="centerContinuous" vertical="center"/>
      <protection/>
    </xf>
    <xf numFmtId="0" fontId="3" fillId="0" borderId="13" xfId="81" applyFont="1" applyBorder="1" applyAlignment="1">
      <alignment horizontal="center" vertical="center" wrapText="1"/>
      <protection/>
    </xf>
    <xf numFmtId="49" fontId="4" fillId="0" borderId="9" xfId="81" applyNumberFormat="1" applyFont="1" applyFill="1" applyBorder="1" applyAlignment="1" applyProtection="1">
      <alignment horizontal="left" vertical="center" wrapText="1"/>
      <protection/>
    </xf>
    <xf numFmtId="49" fontId="4" fillId="0" borderId="10" xfId="81" applyNumberFormat="1" applyFont="1" applyFill="1" applyBorder="1" applyAlignment="1" applyProtection="1">
      <alignment horizontal="center" vertical="center" wrapText="1"/>
      <protection/>
    </xf>
    <xf numFmtId="176" fontId="4" fillId="0" borderId="15" xfId="81" applyNumberFormat="1" applyFont="1" applyFill="1" applyBorder="1" applyAlignment="1" applyProtection="1">
      <alignment horizontal="center" vertical="center" wrapText="1"/>
      <protection/>
    </xf>
    <xf numFmtId="49" fontId="4" fillId="0" borderId="9" xfId="81" applyNumberFormat="1" applyFont="1" applyFill="1" applyBorder="1" applyAlignment="1" applyProtection="1">
      <alignment horizontal="center" vertical="center" wrapText="1"/>
      <protection/>
    </xf>
    <xf numFmtId="49" fontId="4" fillId="0" borderId="11" xfId="81" applyNumberFormat="1" applyFont="1" applyFill="1" applyBorder="1" applyAlignment="1" applyProtection="1">
      <alignment horizontal="center" vertical="center" wrapText="1"/>
      <protection/>
    </xf>
    <xf numFmtId="49" fontId="4" fillId="0" borderId="15" xfId="81" applyNumberFormat="1" applyFont="1" applyFill="1" applyBorder="1" applyAlignment="1" applyProtection="1">
      <alignment horizontal="center" vertical="center" wrapText="1"/>
      <protection/>
    </xf>
    <xf numFmtId="0" fontId="3" fillId="0" borderId="10" xfId="81" applyFont="1" applyBorder="1" applyAlignment="1">
      <alignment horizontal="center" vertical="center" wrapText="1"/>
      <protection/>
    </xf>
    <xf numFmtId="0" fontId="6" fillId="0" borderId="0" xfId="0" applyFont="1" applyFill="1" applyAlignment="1">
      <alignment/>
    </xf>
    <xf numFmtId="0" fontId="6" fillId="0" borderId="0" xfId="0" applyFont="1" applyAlignment="1">
      <alignment/>
    </xf>
    <xf numFmtId="0" fontId="2" fillId="0" borderId="0" xfId="0" applyNumberFormat="1" applyFont="1" applyFill="1" applyAlignment="1" applyProtection="1">
      <alignment horizontal="centerContinuous" vertical="center"/>
      <protection/>
    </xf>
    <xf numFmtId="0" fontId="7" fillId="0" borderId="0" xfId="0" applyNumberFormat="1" applyFont="1" applyFill="1" applyAlignment="1" applyProtection="1">
      <alignment horizontal="centerContinuous" vertical="center"/>
      <protection/>
    </xf>
    <xf numFmtId="0" fontId="8" fillId="0" borderId="0" xfId="0" applyFont="1" applyAlignment="1">
      <alignment horizontal="center" vertical="center" wrapText="1"/>
    </xf>
    <xf numFmtId="0" fontId="3" fillId="0" borderId="16" xfId="0" applyNumberFormat="1" applyFont="1" applyFill="1" applyBorder="1" applyAlignment="1" applyProtection="1">
      <alignment horizontal="right" vertical="center" wrapText="1"/>
      <protection/>
    </xf>
    <xf numFmtId="0" fontId="3" fillId="3" borderId="10" xfId="0" applyNumberFormat="1" applyFont="1" applyFill="1" applyBorder="1" applyAlignment="1" applyProtection="1">
      <alignment horizontal="center" vertical="center" wrapText="1"/>
      <protection/>
    </xf>
    <xf numFmtId="0" fontId="3" fillId="3" borderId="9" xfId="0" applyNumberFormat="1" applyFont="1" applyFill="1" applyBorder="1" applyAlignment="1" applyProtection="1">
      <alignment horizontal="centerContinuous" vertical="center"/>
      <protection/>
    </xf>
    <xf numFmtId="0" fontId="3" fillId="3" borderId="15" xfId="0" applyNumberFormat="1" applyFont="1" applyFill="1" applyBorder="1" applyAlignment="1" applyProtection="1">
      <alignment horizontal="centerContinuous" vertical="center"/>
      <protection/>
    </xf>
    <xf numFmtId="0" fontId="3" fillId="3" borderId="11" xfId="0" applyNumberFormat="1" applyFont="1" applyFill="1" applyBorder="1" applyAlignment="1" applyProtection="1">
      <alignment horizontal="centerContinuous" vertical="center"/>
      <protection/>
    </xf>
    <xf numFmtId="0" fontId="3" fillId="3" borderId="13" xfId="0" applyNumberFormat="1" applyFont="1" applyFill="1" applyBorder="1" applyAlignment="1" applyProtection="1">
      <alignment horizontal="center" vertical="center" wrapText="1"/>
      <protection/>
    </xf>
    <xf numFmtId="0" fontId="3" fillId="3" borderId="9" xfId="0" applyNumberFormat="1" applyFont="1" applyFill="1" applyBorder="1" applyAlignment="1" applyProtection="1">
      <alignment horizontal="left" vertical="center"/>
      <protection/>
    </xf>
    <xf numFmtId="0" fontId="3" fillId="3" borderId="11" xfId="0" applyNumberFormat="1" applyFont="1" applyFill="1" applyBorder="1" applyAlignment="1" applyProtection="1">
      <alignment horizontal="left" vertical="center"/>
      <protection/>
    </xf>
    <xf numFmtId="0" fontId="3" fillId="3" borderId="17"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left" vertical="center" wrapText="1"/>
      <protection/>
    </xf>
    <xf numFmtId="176" fontId="4" fillId="0" borderId="10" xfId="0" applyNumberFormat="1" applyFont="1" applyFill="1" applyBorder="1" applyAlignment="1" applyProtection="1">
      <alignment horizontal="right" vertical="center" wrapText="1"/>
      <protection/>
    </xf>
    <xf numFmtId="176" fontId="4" fillId="0" borderId="15" xfId="0" applyNumberFormat="1" applyFont="1" applyFill="1" applyBorder="1" applyAlignment="1" applyProtection="1">
      <alignment horizontal="right" vertical="center" wrapText="1"/>
      <protection/>
    </xf>
    <xf numFmtId="176" fontId="4" fillId="0" borderId="11" xfId="0" applyNumberFormat="1" applyFont="1" applyFill="1" applyBorder="1" applyAlignment="1" applyProtection="1">
      <alignment horizontal="right" vertical="center" wrapText="1"/>
      <protection/>
    </xf>
    <xf numFmtId="0" fontId="8" fillId="0" borderId="0" xfId="0" applyFont="1" applyFill="1" applyAlignment="1">
      <alignment horizontal="center" vertical="center" wrapText="1"/>
    </xf>
    <xf numFmtId="0" fontId="0" fillId="0" borderId="0" xfId="85" applyFill="1">
      <alignment/>
      <protection/>
    </xf>
    <xf numFmtId="0" fontId="0" fillId="0" borderId="0" xfId="85">
      <alignment/>
      <protection/>
    </xf>
    <xf numFmtId="0" fontId="2" fillId="0" borderId="0" xfId="85" applyFont="1" applyAlignment="1">
      <alignment horizontal="centerContinuous" vertical="center"/>
      <protection/>
    </xf>
    <xf numFmtId="0" fontId="9" fillId="0" borderId="0" xfId="85" applyFont="1" applyAlignment="1">
      <alignment horizontal="centerContinuous"/>
      <protection/>
    </xf>
    <xf numFmtId="0" fontId="3" fillId="0" borderId="10" xfId="85" applyFont="1" applyFill="1" applyBorder="1" applyAlignment="1">
      <alignment horizontal="centerContinuous" vertical="center" wrapText="1"/>
      <protection/>
    </xf>
    <xf numFmtId="0" fontId="3" fillId="0" borderId="10" xfId="85" applyNumberFormat="1" applyFont="1" applyFill="1" applyBorder="1" applyAlignment="1" applyProtection="1">
      <alignment horizontal="center" vertical="center" wrapText="1"/>
      <protection/>
    </xf>
    <xf numFmtId="49" fontId="4" fillId="0" borderId="10" xfId="85" applyNumberFormat="1" applyFont="1" applyFill="1" applyBorder="1" applyAlignment="1" applyProtection="1">
      <alignment horizontal="left" vertical="center" wrapText="1"/>
      <protection/>
    </xf>
    <xf numFmtId="176" fontId="4" fillId="0" borderId="10" xfId="85" applyNumberFormat="1" applyFont="1" applyFill="1" applyBorder="1" applyAlignment="1" applyProtection="1">
      <alignment horizontal="right" vertical="center" wrapText="1"/>
      <protection/>
    </xf>
    <xf numFmtId="0" fontId="3" fillId="0" borderId="0" xfId="0" applyFont="1" applyFill="1" applyAlignment="1" applyProtection="1">
      <alignment horizontal="right" vertical="center"/>
      <protection/>
    </xf>
    <xf numFmtId="0" fontId="3" fillId="0" borderId="10" xfId="85" applyFont="1" applyFill="1" applyBorder="1" applyAlignment="1">
      <alignment horizontal="center" vertical="center" wrapText="1"/>
      <protection/>
    </xf>
    <xf numFmtId="0" fontId="0" fillId="0" borderId="0" xfId="84" applyFill="1">
      <alignment/>
      <protection/>
    </xf>
    <xf numFmtId="0" fontId="0" fillId="0" borderId="0" xfId="84">
      <alignment/>
      <protection/>
    </xf>
    <xf numFmtId="0" fontId="2" fillId="0" borderId="0" xfId="84" applyFont="1" applyAlignment="1">
      <alignment horizontal="centerContinuous"/>
      <protection/>
    </xf>
    <xf numFmtId="0" fontId="0" fillId="0" borderId="0" xfId="84" applyAlignment="1">
      <alignment horizontal="centerContinuous"/>
      <protection/>
    </xf>
    <xf numFmtId="0" fontId="3" fillId="0" borderId="13" xfId="83" applyFont="1" applyFill="1" applyBorder="1" applyAlignment="1">
      <alignment horizontal="centerContinuous" vertical="center" wrapText="1"/>
      <protection/>
    </xf>
    <xf numFmtId="0" fontId="3" fillId="0" borderId="12" xfId="83" applyFont="1" applyFill="1" applyBorder="1" applyAlignment="1">
      <alignment horizontal="centerContinuous" vertical="center" wrapText="1"/>
      <protection/>
    </xf>
    <xf numFmtId="0" fontId="3" fillId="0" borderId="13" xfId="83" applyNumberFormat="1" applyFont="1" applyFill="1" applyBorder="1" applyAlignment="1" applyProtection="1">
      <alignment horizontal="center" vertical="center" wrapText="1"/>
      <protection/>
    </xf>
    <xf numFmtId="0" fontId="3" fillId="0" borderId="10" xfId="83" applyFont="1" applyFill="1" applyBorder="1" applyAlignment="1">
      <alignment horizontal="centerContinuous" vertical="center" wrapText="1"/>
      <protection/>
    </xf>
    <xf numFmtId="0" fontId="3" fillId="0" borderId="9" xfId="83" applyNumberFormat="1" applyFont="1" applyFill="1" applyBorder="1" applyAlignment="1" applyProtection="1">
      <alignment horizontal="center" vertical="center" wrapText="1"/>
      <protection/>
    </xf>
    <xf numFmtId="0" fontId="3" fillId="0" borderId="18" xfId="83" applyNumberFormat="1" applyFont="1" applyFill="1" applyBorder="1" applyAlignment="1" applyProtection="1">
      <alignment horizontal="center" vertical="center" wrapText="1"/>
      <protection/>
    </xf>
    <xf numFmtId="0" fontId="3" fillId="0" borderId="10" xfId="83" applyNumberFormat="1" applyFont="1" applyFill="1" applyBorder="1" applyAlignment="1" applyProtection="1">
      <alignment horizontal="center" vertical="center" wrapText="1"/>
      <protection/>
    </xf>
    <xf numFmtId="0" fontId="3" fillId="0" borderId="11" xfId="83" applyFont="1" applyFill="1" applyBorder="1" applyAlignment="1">
      <alignment horizontal="center" vertical="center" wrapText="1"/>
      <protection/>
    </xf>
    <xf numFmtId="0" fontId="3" fillId="0" borderId="10" xfId="83" applyFont="1" applyFill="1" applyBorder="1" applyAlignment="1">
      <alignment horizontal="center" vertical="center" wrapText="1"/>
      <protection/>
    </xf>
    <xf numFmtId="49" fontId="4" fillId="0" borderId="9" xfId="84" applyNumberFormat="1" applyFont="1" applyFill="1" applyBorder="1" applyAlignment="1" applyProtection="1">
      <alignment horizontal="left" vertical="center" wrapText="1"/>
      <protection/>
    </xf>
    <xf numFmtId="49" fontId="4" fillId="0" borderId="10" xfId="84" applyNumberFormat="1" applyFont="1" applyFill="1" applyBorder="1" applyAlignment="1" applyProtection="1">
      <alignment horizontal="left" vertical="center" wrapText="1"/>
      <protection/>
    </xf>
    <xf numFmtId="176" fontId="4" fillId="0" borderId="9" xfId="84" applyNumberFormat="1" applyFont="1" applyFill="1" applyBorder="1" applyAlignment="1" applyProtection="1">
      <alignment horizontal="right" vertical="center" wrapText="1"/>
      <protection/>
    </xf>
    <xf numFmtId="0" fontId="3" fillId="0" borderId="13" xfId="83" applyFont="1" applyFill="1" applyBorder="1" applyAlignment="1">
      <alignment horizontal="center" vertical="center" wrapText="1"/>
      <protection/>
    </xf>
    <xf numFmtId="0" fontId="3" fillId="0" borderId="9" xfId="83" applyFont="1" applyFill="1" applyBorder="1" applyAlignment="1">
      <alignment horizontal="center" vertical="center" wrapText="1"/>
      <protection/>
    </xf>
    <xf numFmtId="0" fontId="3" fillId="0" borderId="18" xfId="83" applyFont="1" applyFill="1" applyBorder="1" applyAlignment="1">
      <alignment horizontal="center" vertical="center" wrapText="1"/>
      <protection/>
    </xf>
    <xf numFmtId="176" fontId="4" fillId="0" borderId="10" xfId="84" applyNumberFormat="1" applyFont="1" applyFill="1" applyBorder="1" applyAlignment="1">
      <alignment horizontal="right" vertical="center"/>
      <protection/>
    </xf>
    <xf numFmtId="176" fontId="4" fillId="0" borderId="10" xfId="84" applyNumberFormat="1" applyFont="1" applyFill="1" applyBorder="1" applyAlignment="1" applyProtection="1">
      <alignment horizontal="right" vertical="center" wrapText="1"/>
      <protection/>
    </xf>
    <xf numFmtId="0" fontId="0" fillId="0" borderId="0" xfId="83" applyFill="1">
      <alignment/>
      <protection/>
    </xf>
    <xf numFmtId="0" fontId="0" fillId="0" borderId="0" xfId="83">
      <alignment/>
      <protection/>
    </xf>
    <xf numFmtId="0" fontId="2" fillId="0" borderId="0" xfId="83" applyFont="1" applyFill="1" applyAlignment="1">
      <alignment horizontal="centerContinuous" vertical="center"/>
      <protection/>
    </xf>
    <xf numFmtId="0" fontId="0" fillId="0" borderId="0" xfId="83" applyAlignment="1">
      <alignment horizontal="centerContinuous" vertical="center"/>
      <protection/>
    </xf>
    <xf numFmtId="0" fontId="10" fillId="0" borderId="0" xfId="83" applyFont="1">
      <alignment/>
      <protection/>
    </xf>
    <xf numFmtId="49" fontId="4" fillId="0" borderId="9" xfId="83" applyNumberFormat="1" applyFont="1" applyFill="1" applyBorder="1" applyAlignment="1" applyProtection="1">
      <alignment horizontal="left" vertical="center" wrapText="1"/>
      <protection/>
    </xf>
    <xf numFmtId="176" fontId="4" fillId="0" borderId="9" xfId="83" applyNumberFormat="1" applyFont="1" applyFill="1" applyBorder="1" applyAlignment="1" applyProtection="1">
      <alignment horizontal="right" vertical="center" wrapText="1"/>
      <protection/>
    </xf>
    <xf numFmtId="49" fontId="44" fillId="0" borderId="9" xfId="83" applyNumberFormat="1" applyFont="1" applyFill="1" applyBorder="1" applyAlignment="1" applyProtection="1">
      <alignment horizontal="left" vertical="center" wrapText="1"/>
      <protection/>
    </xf>
    <xf numFmtId="176" fontId="44" fillId="0" borderId="9" xfId="83" applyNumberFormat="1" applyFont="1" applyFill="1" applyBorder="1" applyAlignment="1" applyProtection="1">
      <alignment horizontal="right" vertical="center" wrapText="1"/>
      <protection/>
    </xf>
    <xf numFmtId="0" fontId="3" fillId="0" borderId="13" xfId="83" applyNumberFormat="1" applyFont="1" applyFill="1" applyBorder="1" applyAlignment="1" applyProtection="1">
      <alignment vertical="center" wrapText="1"/>
      <protection/>
    </xf>
    <xf numFmtId="0" fontId="3" fillId="0" borderId="18" xfId="83" applyNumberFormat="1" applyFont="1" applyFill="1" applyBorder="1" applyAlignment="1" applyProtection="1">
      <alignment vertical="center" wrapText="1"/>
      <protection/>
    </xf>
    <xf numFmtId="176" fontId="4" fillId="0" borderId="10" xfId="83" applyNumberFormat="1" applyFont="1" applyFill="1" applyBorder="1" applyAlignment="1" applyProtection="1">
      <alignment horizontal="right" vertical="center" wrapText="1"/>
      <protection/>
    </xf>
    <xf numFmtId="0" fontId="6" fillId="0" borderId="0" xfId="0" applyFont="1" applyFill="1" applyAlignment="1" applyProtection="1">
      <alignment/>
      <protection/>
    </xf>
    <xf numFmtId="0" fontId="6" fillId="0" borderId="0" xfId="0" applyFont="1" applyAlignment="1" applyProtection="1">
      <alignment/>
      <protection/>
    </xf>
    <xf numFmtId="0" fontId="2" fillId="0" borderId="0" xfId="0" applyFont="1" applyAlignment="1" applyProtection="1">
      <alignment horizontal="centerContinuous" vertical="center"/>
      <protection/>
    </xf>
    <xf numFmtId="0" fontId="12" fillId="0" borderId="0" xfId="0" applyFont="1" applyAlignment="1" applyProtection="1">
      <alignment horizontal="centerContinuous" vertical="center"/>
      <protection/>
    </xf>
    <xf numFmtId="0" fontId="13" fillId="0" borderId="0" xfId="0" applyFont="1" applyAlignment="1" applyProtection="1">
      <alignment horizontal="left" vertical="center"/>
      <protection/>
    </xf>
    <xf numFmtId="0" fontId="3" fillId="3" borderId="11" xfId="0" applyNumberFormat="1" applyFont="1" applyFill="1" applyBorder="1" applyAlignment="1" applyProtection="1">
      <alignment horizontal="center" vertical="center" wrapText="1"/>
      <protection/>
    </xf>
    <xf numFmtId="0" fontId="3" fillId="3" borderId="9" xfId="0" applyNumberFormat="1" applyFont="1" applyFill="1" applyBorder="1" applyAlignment="1" applyProtection="1">
      <alignment horizontal="center" vertical="center" wrapText="1"/>
      <protection/>
    </xf>
    <xf numFmtId="0" fontId="3" fillId="3" borderId="15" xfId="0" applyNumberFormat="1" applyFont="1" applyFill="1" applyBorder="1" applyAlignment="1" applyProtection="1">
      <alignment horizontal="center" vertical="center" wrapText="1"/>
      <protection/>
    </xf>
    <xf numFmtId="0" fontId="3" fillId="3" borderId="18" xfId="0" applyNumberFormat="1" applyFont="1" applyFill="1" applyBorder="1" applyAlignment="1" applyProtection="1">
      <alignment horizontal="center" vertical="center" wrapText="1"/>
      <protection/>
    </xf>
    <xf numFmtId="49" fontId="4" fillId="0" borderId="19" xfId="0" applyNumberFormat="1" applyFont="1" applyFill="1" applyBorder="1" applyAlignment="1" applyProtection="1">
      <alignment horizontal="left" vertical="center" wrapText="1"/>
      <protection/>
    </xf>
    <xf numFmtId="176" fontId="4" fillId="0" borderId="18" xfId="0" applyNumberFormat="1" applyFont="1" applyFill="1" applyBorder="1" applyAlignment="1" applyProtection="1">
      <alignment horizontal="right" vertical="center" wrapText="1"/>
      <protection/>
    </xf>
    <xf numFmtId="176" fontId="4" fillId="0" borderId="16" xfId="0" applyNumberFormat="1" applyFont="1" applyFill="1" applyBorder="1" applyAlignment="1" applyProtection="1">
      <alignment horizontal="right" vertical="center" wrapText="1"/>
      <protection/>
    </xf>
    <xf numFmtId="176" fontId="4" fillId="0" borderId="19" xfId="0" applyNumberFormat="1" applyFont="1" applyFill="1" applyBorder="1" applyAlignment="1" applyProtection="1">
      <alignment horizontal="right" vertical="center" wrapText="1"/>
      <protection/>
    </xf>
    <xf numFmtId="0" fontId="0" fillId="0" borderId="0" xfId="0" applyFill="1" applyAlignment="1" applyProtection="1">
      <alignment/>
      <protection/>
    </xf>
    <xf numFmtId="0" fontId="0" fillId="0" borderId="0" xfId="80">
      <alignment/>
      <protection/>
    </xf>
    <xf numFmtId="0" fontId="2" fillId="0" borderId="0" xfId="80" applyFont="1" applyFill="1" applyAlignment="1">
      <alignment horizontal="centerContinuous" vertical="center"/>
      <protection/>
    </xf>
    <xf numFmtId="0" fontId="9" fillId="0" borderId="0" xfId="80" applyFont="1" applyAlignment="1">
      <alignment horizontal="centerContinuous"/>
      <protection/>
    </xf>
    <xf numFmtId="0" fontId="3" fillId="0" borderId="9" xfId="80" applyNumberFormat="1" applyFont="1" applyFill="1" applyBorder="1" applyAlignment="1" applyProtection="1">
      <alignment horizontal="centerContinuous" vertical="center" wrapText="1"/>
      <protection/>
    </xf>
    <xf numFmtId="0" fontId="3" fillId="0" borderId="15" xfId="80" applyNumberFormat="1" applyFont="1" applyFill="1" applyBorder="1" applyAlignment="1" applyProtection="1">
      <alignment horizontal="centerContinuous" vertical="center" wrapText="1"/>
      <protection/>
    </xf>
    <xf numFmtId="0" fontId="3" fillId="0" borderId="11" xfId="80" applyNumberFormat="1" applyFont="1" applyFill="1" applyBorder="1" applyAlignment="1" applyProtection="1">
      <alignment horizontal="centerContinuous" vertical="center" wrapText="1"/>
      <protection/>
    </xf>
    <xf numFmtId="0" fontId="3" fillId="0" borderId="9" xfId="80" applyNumberFormat="1" applyFont="1" applyFill="1" applyBorder="1" applyAlignment="1" applyProtection="1">
      <alignment horizontal="center" vertical="center" wrapText="1"/>
      <protection/>
    </xf>
    <xf numFmtId="0" fontId="3" fillId="0" borderId="20" xfId="80" applyNumberFormat="1" applyFont="1" applyFill="1" applyBorder="1" applyAlignment="1" applyProtection="1">
      <alignment horizontal="center" vertical="center" wrapText="1"/>
      <protection/>
    </xf>
    <xf numFmtId="0" fontId="3" fillId="0" borderId="21" xfId="80" applyNumberFormat="1" applyFont="1" applyFill="1" applyBorder="1" applyAlignment="1" applyProtection="1">
      <alignment horizontal="center" vertical="center" wrapText="1"/>
      <protection/>
    </xf>
    <xf numFmtId="0" fontId="3" fillId="0" borderId="22" xfId="80" applyFont="1" applyFill="1" applyBorder="1" applyAlignment="1">
      <alignment horizontal="center" vertical="center" wrapText="1"/>
      <protection/>
    </xf>
    <xf numFmtId="0" fontId="3" fillId="0" borderId="18" xfId="80" applyFont="1" applyFill="1" applyBorder="1" applyAlignment="1">
      <alignment horizontal="center" vertical="center" wrapText="1"/>
      <protection/>
    </xf>
    <xf numFmtId="0" fontId="3" fillId="0" borderId="19" xfId="80" applyFont="1" applyFill="1" applyBorder="1" applyAlignment="1">
      <alignment horizontal="center" vertical="center" wrapText="1"/>
      <protection/>
    </xf>
    <xf numFmtId="0" fontId="3" fillId="0" borderId="10" xfId="80" applyNumberFormat="1" applyFont="1" applyFill="1" applyBorder="1" applyAlignment="1" applyProtection="1">
      <alignment horizontal="center" vertical="center" wrapText="1"/>
      <protection/>
    </xf>
    <xf numFmtId="0" fontId="3" fillId="0" borderId="23" xfId="80" applyNumberFormat="1" applyFont="1" applyFill="1" applyBorder="1" applyAlignment="1" applyProtection="1">
      <alignment horizontal="center" vertical="center" wrapText="1"/>
      <protection/>
    </xf>
    <xf numFmtId="0" fontId="3" fillId="0" borderId="24" xfId="80" applyFont="1" applyFill="1" applyBorder="1" applyAlignment="1">
      <alignment horizontal="center" vertical="center" wrapText="1"/>
      <protection/>
    </xf>
    <xf numFmtId="49" fontId="4" fillId="0" borderId="9" xfId="80" applyNumberFormat="1" applyFont="1" applyFill="1" applyBorder="1" applyAlignment="1" applyProtection="1">
      <alignment horizontal="left" vertical="center" wrapText="1"/>
      <protection/>
    </xf>
    <xf numFmtId="176" fontId="4" fillId="0" borderId="10" xfId="80" applyNumberFormat="1" applyFont="1" applyFill="1" applyBorder="1" applyAlignment="1" applyProtection="1">
      <alignment horizontal="center" vertical="center" wrapText="1"/>
      <protection/>
    </xf>
    <xf numFmtId="49" fontId="44" fillId="0" borderId="9" xfId="80" applyNumberFormat="1" applyFont="1" applyFill="1" applyBorder="1" applyAlignment="1" applyProtection="1">
      <alignment horizontal="left" vertical="center" wrapText="1"/>
      <protection/>
    </xf>
    <xf numFmtId="49" fontId="4" fillId="0" borderId="9" xfId="56" applyNumberFormat="1" applyFont="1" applyFill="1" applyBorder="1" applyAlignment="1" applyProtection="1">
      <alignment horizontal="left" vertical="center" wrapText="1"/>
      <protection/>
    </xf>
    <xf numFmtId="49" fontId="4" fillId="0" borderId="9" xfId="80" applyNumberFormat="1" applyFont="1" applyFill="1" applyBorder="1" applyAlignment="1" applyProtection="1">
      <alignment horizontal="center" vertical="center" wrapText="1"/>
      <protection/>
    </xf>
    <xf numFmtId="176" fontId="4" fillId="0" borderId="15" xfId="80" applyNumberFormat="1" applyFont="1" applyFill="1" applyBorder="1" applyAlignment="1" applyProtection="1">
      <alignment horizontal="center" vertical="center" wrapText="1"/>
      <protection/>
    </xf>
    <xf numFmtId="176" fontId="4" fillId="0" borderId="9" xfId="80" applyNumberFormat="1" applyFont="1" applyFill="1" applyBorder="1" applyAlignment="1" applyProtection="1">
      <alignment horizontal="center" vertical="center" wrapText="1"/>
      <protection/>
    </xf>
    <xf numFmtId="0" fontId="0" fillId="0" borderId="0" xfId="80" applyAlignment="1">
      <alignment horizontal="right" vertical="center"/>
      <protection/>
    </xf>
    <xf numFmtId="0" fontId="0" fillId="0" borderId="0" xfId="80" applyAlignment="1">
      <alignment horizontal="centerContinuous"/>
      <protection/>
    </xf>
    <xf numFmtId="0" fontId="14" fillId="0" borderId="0" xfId="80" applyFont="1" applyAlignment="1">
      <alignment horizontal="right" vertical="center"/>
      <protection/>
    </xf>
    <xf numFmtId="176" fontId="4" fillId="0" borderId="25" xfId="80" applyNumberFormat="1" applyFont="1" applyFill="1" applyBorder="1" applyAlignment="1" applyProtection="1">
      <alignment horizontal="center" vertical="center" wrapText="1"/>
      <protection/>
    </xf>
    <xf numFmtId="0" fontId="0" fillId="0" borderId="0" xfId="65">
      <alignment/>
      <protection/>
    </xf>
    <xf numFmtId="0" fontId="15" fillId="0" borderId="0" xfId="65" applyNumberFormat="1" applyFont="1" applyFill="1" applyAlignment="1" applyProtection="1">
      <alignment horizontal="centerContinuous" vertical="center"/>
      <protection/>
    </xf>
    <xf numFmtId="0" fontId="3" fillId="0" borderId="10" xfId="65" applyNumberFormat="1" applyFont="1" applyFill="1" applyBorder="1" applyAlignment="1" applyProtection="1">
      <alignment horizontal="centerContinuous" vertical="center" wrapText="1"/>
      <protection/>
    </xf>
    <xf numFmtId="0" fontId="3" fillId="0" borderId="10" xfId="65" applyNumberFormat="1" applyFont="1" applyFill="1" applyBorder="1" applyAlignment="1" applyProtection="1">
      <alignment horizontal="center" vertical="center" wrapText="1"/>
      <protection/>
    </xf>
    <xf numFmtId="0" fontId="3" fillId="0" borderId="10" xfId="65" applyFont="1" applyFill="1" applyBorder="1" applyAlignment="1">
      <alignment horizontal="center" vertical="center" wrapText="1"/>
      <protection/>
    </xf>
    <xf numFmtId="49" fontId="4" fillId="0" borderId="10" xfId="65" applyNumberFormat="1" applyFont="1" applyFill="1" applyBorder="1" applyAlignment="1" applyProtection="1">
      <alignment horizontal="left" vertical="center" wrapText="1"/>
      <protection/>
    </xf>
    <xf numFmtId="176" fontId="4" fillId="0" borderId="10" xfId="65" applyNumberFormat="1" applyFont="1" applyFill="1" applyBorder="1" applyAlignment="1" applyProtection="1">
      <alignment horizontal="center" vertical="center" wrapText="1"/>
      <protection/>
    </xf>
    <xf numFmtId="0" fontId="14" fillId="0" borderId="0" xfId="56" applyFont="1" applyAlignment="1">
      <alignment horizontal="right" vertical="center"/>
      <protection/>
    </xf>
    <xf numFmtId="0" fontId="0" fillId="0" borderId="0" xfId="35">
      <alignment/>
      <protection/>
    </xf>
    <xf numFmtId="0" fontId="2" fillId="0" borderId="0" xfId="35" applyNumberFormat="1" applyFont="1" applyFill="1" applyAlignment="1" applyProtection="1">
      <alignment horizontal="centerContinuous" vertical="center"/>
      <protection/>
    </xf>
    <xf numFmtId="0" fontId="14" fillId="0" borderId="0" xfId="35" applyNumberFormat="1" applyFont="1" applyFill="1" applyAlignment="1" applyProtection="1">
      <alignment horizontal="centerContinuous" vertical="center"/>
      <protection/>
    </xf>
    <xf numFmtId="0" fontId="3" fillId="0" borderId="10" xfId="35" applyNumberFormat="1" applyFont="1" applyFill="1" applyBorder="1" applyAlignment="1" applyProtection="1">
      <alignment horizontal="centerContinuous" vertical="center" wrapText="1"/>
      <protection/>
    </xf>
    <xf numFmtId="0" fontId="3" fillId="0" borderId="10" xfId="35" applyNumberFormat="1" applyFont="1" applyFill="1" applyBorder="1" applyAlignment="1" applyProtection="1">
      <alignment horizontal="center" vertical="center" wrapText="1"/>
      <protection/>
    </xf>
    <xf numFmtId="0" fontId="3" fillId="0" borderId="10" xfId="35" applyFont="1" applyFill="1" applyBorder="1" applyAlignment="1">
      <alignment horizontal="center" vertical="center" wrapText="1"/>
      <protection/>
    </xf>
    <xf numFmtId="49" fontId="4" fillId="0" borderId="9" xfId="35" applyNumberFormat="1" applyFont="1" applyFill="1" applyBorder="1" applyAlignment="1" applyProtection="1">
      <alignment horizontal="left" vertical="center" wrapText="1"/>
      <protection/>
    </xf>
    <xf numFmtId="49" fontId="4" fillId="0" borderId="10" xfId="35" applyNumberFormat="1" applyFont="1" applyFill="1" applyBorder="1" applyAlignment="1" applyProtection="1">
      <alignment horizontal="left" vertical="center" wrapText="1"/>
      <protection/>
    </xf>
    <xf numFmtId="176" fontId="4" fillId="0" borderId="9" xfId="35" applyNumberFormat="1" applyFont="1" applyFill="1" applyBorder="1" applyAlignment="1" applyProtection="1">
      <alignment horizontal="right" vertical="center" wrapText="1"/>
      <protection/>
    </xf>
    <xf numFmtId="176" fontId="4" fillId="0" borderId="26" xfId="35" applyNumberFormat="1" applyFont="1" applyFill="1" applyBorder="1" applyAlignment="1" applyProtection="1">
      <alignment horizontal="right" vertical="center" wrapText="1"/>
      <protection/>
    </xf>
    <xf numFmtId="176" fontId="44" fillId="0" borderId="9" xfId="35" applyNumberFormat="1" applyFont="1" applyFill="1" applyBorder="1" applyAlignment="1" applyProtection="1">
      <alignment horizontal="right" vertical="center" wrapText="1"/>
      <protection/>
    </xf>
    <xf numFmtId="176" fontId="44" fillId="0" borderId="26" xfId="35" applyNumberFormat="1" applyFont="1" applyFill="1" applyBorder="1" applyAlignment="1" applyProtection="1">
      <alignment horizontal="right" vertical="center" wrapText="1"/>
      <protection/>
    </xf>
    <xf numFmtId="176" fontId="4" fillId="0" borderId="15" xfId="35" applyNumberFormat="1" applyFont="1" applyFill="1" applyBorder="1" applyAlignment="1" applyProtection="1">
      <alignment horizontal="right" vertical="center" wrapText="1"/>
      <protection/>
    </xf>
    <xf numFmtId="176" fontId="4" fillId="0" borderId="10" xfId="35" applyNumberFormat="1" applyFont="1" applyFill="1" applyBorder="1" applyAlignment="1" applyProtection="1">
      <alignment horizontal="right" vertical="center" wrapText="1"/>
      <protection/>
    </xf>
    <xf numFmtId="0" fontId="0" fillId="0" borderId="0" xfId="35" applyAlignment="1">
      <alignment wrapText="1"/>
      <protection/>
    </xf>
    <xf numFmtId="176" fontId="4" fillId="0" borderId="11" xfId="35" applyNumberFormat="1" applyFont="1" applyFill="1" applyBorder="1" applyAlignment="1" applyProtection="1">
      <alignment horizontal="right" vertical="center" wrapText="1"/>
      <protection/>
    </xf>
    <xf numFmtId="0" fontId="16" fillId="0" borderId="0" xfId="0" applyNumberFormat="1" applyFont="1" applyFill="1" applyAlignment="1" applyProtection="1">
      <alignment wrapText="1"/>
      <protection/>
    </xf>
    <xf numFmtId="0" fontId="13" fillId="0" borderId="0" xfId="0" applyNumberFormat="1" applyFont="1" applyFill="1" applyAlignment="1" applyProtection="1">
      <alignment horizontal="center" vertical="center" wrapText="1"/>
      <protection/>
    </xf>
    <xf numFmtId="0" fontId="17" fillId="0" borderId="0" xfId="0" applyNumberFormat="1" applyFont="1" applyFill="1" applyAlignment="1" applyProtection="1">
      <alignment horizontal="left" vertical="center" wrapText="1"/>
      <protection/>
    </xf>
    <xf numFmtId="0" fontId="18" fillId="0" borderId="0" xfId="0" applyNumberFormat="1" applyFont="1" applyFill="1" applyAlignment="1" applyProtection="1">
      <alignment horizontal="centerContinuous" vertical="center"/>
      <protection/>
    </xf>
    <xf numFmtId="0" fontId="13" fillId="0" borderId="0" xfId="0" applyNumberFormat="1" applyFont="1" applyFill="1" applyAlignment="1" applyProtection="1">
      <alignment horizontal="centerContinuous" vertical="center"/>
      <protection/>
    </xf>
    <xf numFmtId="0" fontId="3" fillId="0" borderId="0" xfId="0" applyNumberFormat="1" applyFont="1" applyFill="1" applyAlignment="1" applyProtection="1">
      <alignment horizontal="right" vertical="center" wrapText="1"/>
      <protection/>
    </xf>
    <xf numFmtId="0" fontId="3" fillId="0" borderId="10" xfId="0" applyNumberFormat="1" applyFont="1" applyFill="1" applyBorder="1" applyAlignment="1" applyProtection="1">
      <alignment horizontal="center" vertical="center" wrapText="1"/>
      <protection/>
    </xf>
    <xf numFmtId="0" fontId="3" fillId="3"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wrapText="1"/>
      <protection/>
    </xf>
    <xf numFmtId="49" fontId="4" fillId="0" borderId="11" xfId="0" applyNumberFormat="1" applyFont="1" applyFill="1" applyBorder="1" applyAlignment="1" applyProtection="1">
      <alignment horizontal="left" vertical="center" wrapText="1"/>
      <protection/>
    </xf>
    <xf numFmtId="176" fontId="4" fillId="0" borderId="11" xfId="0" applyNumberFormat="1" applyFont="1" applyFill="1" applyBorder="1" applyAlignment="1" applyProtection="1">
      <alignment horizontal="center" vertical="center" wrapText="1"/>
      <protection/>
    </xf>
    <xf numFmtId="176" fontId="4" fillId="0" borderId="15" xfId="0" applyNumberFormat="1" applyFont="1" applyFill="1" applyBorder="1" applyAlignment="1" applyProtection="1">
      <alignment horizontal="center" vertical="center" wrapText="1"/>
      <protection/>
    </xf>
    <xf numFmtId="176" fontId="4" fillId="0" borderId="10" xfId="0" applyNumberFormat="1" applyFont="1" applyFill="1" applyBorder="1" applyAlignment="1" applyProtection="1">
      <alignment horizontal="center" vertical="center" wrapText="1"/>
      <protection/>
    </xf>
    <xf numFmtId="49" fontId="4" fillId="0" borderId="27" xfId="0" applyNumberFormat="1" applyFont="1" applyFill="1" applyBorder="1" applyAlignment="1" applyProtection="1">
      <alignment horizontal="left" vertical="center" wrapText="1"/>
      <protection/>
    </xf>
    <xf numFmtId="176" fontId="4" fillId="0" borderId="11" xfId="0" applyNumberFormat="1" applyFont="1" applyFill="1" applyBorder="1" applyAlignment="1" applyProtection="1">
      <alignment horizontal="center" vertical="center" wrapText="1"/>
      <protection/>
    </xf>
    <xf numFmtId="176" fontId="4" fillId="0" borderId="9" xfId="56" applyNumberFormat="1" applyFont="1" applyFill="1" applyBorder="1" applyAlignment="1" applyProtection="1">
      <alignment horizontal="center" vertical="center" wrapText="1"/>
      <protection/>
    </xf>
    <xf numFmtId="49" fontId="44" fillId="0" borderId="10" xfId="0" applyNumberFormat="1" applyFont="1" applyFill="1" applyBorder="1" applyAlignment="1" applyProtection="1">
      <alignment horizontal="left" vertical="center" wrapText="1"/>
      <protection/>
    </xf>
    <xf numFmtId="0" fontId="6" fillId="0" borderId="0" xfId="0" applyFont="1" applyAlignment="1">
      <alignment horizontal="center" vertical="center" wrapText="1"/>
    </xf>
    <xf numFmtId="0" fontId="6" fillId="0" borderId="0" xfId="0" applyFont="1" applyAlignment="1">
      <alignment horizontal="center" vertical="center"/>
    </xf>
    <xf numFmtId="0" fontId="13" fillId="0" borderId="0" xfId="0" applyNumberFormat="1" applyFont="1" applyFill="1" applyAlignment="1" applyProtection="1">
      <alignment vertical="center"/>
      <protection/>
    </xf>
    <xf numFmtId="0" fontId="2" fillId="0" borderId="0" xfId="0" applyNumberFormat="1" applyFont="1" applyFill="1" applyAlignment="1" applyProtection="1">
      <alignment horizontal="center" vertical="center"/>
      <protection/>
    </xf>
    <xf numFmtId="0" fontId="16" fillId="0" borderId="0" xfId="0" applyFont="1" applyAlignment="1">
      <alignment horizontal="centerContinuous" vertical="center"/>
    </xf>
    <xf numFmtId="0" fontId="13" fillId="0" borderId="16" xfId="0" applyNumberFormat="1" applyFont="1" applyFill="1" applyBorder="1" applyAlignment="1" applyProtection="1">
      <alignment horizontal="left" vertical="center"/>
      <protection/>
    </xf>
    <xf numFmtId="0" fontId="13" fillId="0" borderId="0" xfId="0" applyNumberFormat="1" applyFont="1" applyFill="1" applyAlignment="1" applyProtection="1">
      <alignment horizontal="left" vertical="center"/>
      <protection/>
    </xf>
    <xf numFmtId="0" fontId="3" fillId="3" borderId="10" xfId="0" applyNumberFormat="1" applyFont="1" applyFill="1" applyBorder="1" applyAlignment="1" applyProtection="1">
      <alignment horizontal="centerContinuous" vertical="center"/>
      <protection/>
    </xf>
    <xf numFmtId="0" fontId="3" fillId="3" borderId="13"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vertical="center" wrapText="1"/>
      <protection/>
    </xf>
    <xf numFmtId="176" fontId="4" fillId="0" borderId="13"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right" vertical="center"/>
      <protection/>
    </xf>
    <xf numFmtId="0" fontId="4" fillId="0" borderId="9" xfId="0" applyNumberFormat="1" applyFont="1" applyFill="1" applyBorder="1" applyAlignment="1" applyProtection="1">
      <alignment horizontal="left" vertical="center"/>
      <protection/>
    </xf>
    <xf numFmtId="0" fontId="4" fillId="0" borderId="15" xfId="0" applyFont="1" applyFill="1" applyBorder="1" applyAlignment="1" applyProtection="1">
      <alignment horizontal="right" vertical="center"/>
      <protection/>
    </xf>
    <xf numFmtId="176" fontId="4" fillId="0" borderId="17"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horizontal="right" vertical="center"/>
      <protection/>
    </xf>
    <xf numFmtId="0" fontId="4" fillId="0" borderId="10" xfId="0" applyFont="1" applyFill="1" applyBorder="1" applyAlignment="1">
      <alignment wrapText="1"/>
    </xf>
    <xf numFmtId="0" fontId="4" fillId="0" borderId="10" xfId="0" applyFont="1" applyFill="1" applyBorder="1" applyAlignment="1">
      <alignment/>
    </xf>
    <xf numFmtId="0" fontId="4" fillId="0" borderId="10" xfId="0" applyNumberFormat="1" applyFont="1" applyFill="1" applyBorder="1" applyAlignment="1" applyProtection="1">
      <alignment vertical="center"/>
      <protection/>
    </xf>
    <xf numFmtId="176" fontId="4" fillId="0" borderId="18" xfId="0" applyNumberFormat="1" applyFont="1" applyFill="1" applyBorder="1" applyAlignment="1" applyProtection="1">
      <alignment horizontal="center" vertical="center" wrapText="1"/>
      <protection/>
    </xf>
    <xf numFmtId="0" fontId="4" fillId="0" borderId="9" xfId="0"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vertical="center"/>
      <protection/>
    </xf>
    <xf numFmtId="0" fontId="4" fillId="0" borderId="11" xfId="0" applyNumberFormat="1" applyFont="1" applyFill="1" applyBorder="1" applyAlignment="1" applyProtection="1">
      <alignment horizontal="right" vertical="center"/>
      <protection/>
    </xf>
    <xf numFmtId="0" fontId="4" fillId="0" borderId="28" xfId="0" applyFont="1" applyBorder="1" applyAlignment="1">
      <alignment horizontal="left" vertical="center" wrapText="1"/>
    </xf>
    <xf numFmtId="0" fontId="4"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0" fillId="0" borderId="0" xfId="80" applyFill="1">
      <alignment/>
      <protection/>
    </xf>
    <xf numFmtId="0" fontId="2" fillId="0" borderId="0" xfId="80" applyFont="1" applyFill="1" applyAlignment="1">
      <alignment horizontal="centerContinuous"/>
      <protection/>
    </xf>
    <xf numFmtId="176" fontId="4" fillId="0" borderId="10" xfId="80" applyNumberFormat="1" applyFont="1" applyFill="1" applyBorder="1" applyAlignment="1" applyProtection="1">
      <alignment horizontal="right" vertical="center" wrapText="1"/>
      <protection/>
    </xf>
    <xf numFmtId="176" fontId="4" fillId="0" borderId="15" xfId="80" applyNumberFormat="1" applyFont="1" applyFill="1" applyBorder="1" applyAlignment="1" applyProtection="1">
      <alignment horizontal="right" vertical="center" wrapText="1"/>
      <protection/>
    </xf>
    <xf numFmtId="176" fontId="4" fillId="0" borderId="9" xfId="80" applyNumberFormat="1" applyFont="1" applyFill="1" applyBorder="1" applyAlignment="1" applyProtection="1">
      <alignment horizontal="right" vertical="center" wrapText="1"/>
      <protection/>
    </xf>
    <xf numFmtId="176" fontId="4" fillId="0" borderId="25" xfId="80" applyNumberFormat="1" applyFont="1" applyFill="1" applyBorder="1" applyAlignment="1" applyProtection="1">
      <alignment horizontal="right" vertical="center" wrapText="1"/>
      <protection/>
    </xf>
    <xf numFmtId="0" fontId="0" fillId="0" borderId="0" xfId="65" applyFill="1">
      <alignment/>
      <protection/>
    </xf>
    <xf numFmtId="0" fontId="0" fillId="0" borderId="0" xfId="35" applyFill="1">
      <alignment/>
      <protection/>
    </xf>
    <xf numFmtId="176" fontId="4" fillId="0" borderId="9" xfId="35" applyNumberFormat="1" applyFont="1" applyFill="1" applyBorder="1" applyAlignment="1" applyProtection="1">
      <alignment horizontal="center" vertical="center" wrapText="1"/>
      <protection/>
    </xf>
    <xf numFmtId="176" fontId="4" fillId="0" borderId="26" xfId="35" applyNumberFormat="1" applyFont="1" applyFill="1" applyBorder="1" applyAlignment="1" applyProtection="1">
      <alignment horizontal="center" vertical="center" wrapText="1"/>
      <protection/>
    </xf>
    <xf numFmtId="176" fontId="4" fillId="0" borderId="15" xfId="35" applyNumberFormat="1" applyFont="1" applyFill="1" applyBorder="1" applyAlignment="1" applyProtection="1">
      <alignment horizontal="center" vertical="center" wrapText="1"/>
      <protection/>
    </xf>
    <xf numFmtId="176" fontId="4" fillId="0" borderId="10" xfId="35" applyNumberFormat="1" applyFont="1" applyFill="1" applyBorder="1" applyAlignment="1" applyProtection="1">
      <alignment horizontal="center" vertical="center" wrapText="1"/>
      <protection/>
    </xf>
    <xf numFmtId="0" fontId="0" fillId="0" borderId="0" xfId="56" applyFill="1">
      <alignment/>
      <protection/>
    </xf>
    <xf numFmtId="0" fontId="0" fillId="0" borderId="0" xfId="56">
      <alignment/>
      <protection/>
    </xf>
    <xf numFmtId="0" fontId="2" fillId="0" borderId="0" xfId="56" applyFont="1" applyFill="1" applyAlignment="1">
      <alignment horizontal="centerContinuous"/>
      <protection/>
    </xf>
    <xf numFmtId="0" fontId="0" fillId="0" borderId="0" xfId="56" applyFill="1" applyAlignment="1">
      <alignment horizontal="centerContinuous"/>
      <protection/>
    </xf>
    <xf numFmtId="0" fontId="0" fillId="0" borderId="0" xfId="56" applyAlignment="1">
      <alignment horizontal="centerContinuous"/>
      <protection/>
    </xf>
    <xf numFmtId="0" fontId="3" fillId="0" borderId="9" xfId="56" applyNumberFormat="1" applyFont="1" applyFill="1" applyBorder="1" applyAlignment="1" applyProtection="1">
      <alignment horizontal="centerContinuous" vertical="center" wrapText="1"/>
      <protection/>
    </xf>
    <xf numFmtId="0" fontId="3" fillId="0" borderId="15" xfId="56" applyNumberFormat="1" applyFont="1" applyFill="1" applyBorder="1" applyAlignment="1" applyProtection="1">
      <alignment horizontal="centerContinuous" vertical="center" wrapText="1"/>
      <protection/>
    </xf>
    <xf numFmtId="0" fontId="3" fillId="0" borderId="11" xfId="56" applyNumberFormat="1" applyFont="1" applyFill="1" applyBorder="1" applyAlignment="1" applyProtection="1">
      <alignment horizontal="centerContinuous" vertical="center" wrapText="1"/>
      <protection/>
    </xf>
    <xf numFmtId="0" fontId="3" fillId="0" borderId="13" xfId="56" applyNumberFormat="1" applyFont="1" applyFill="1" applyBorder="1" applyAlignment="1" applyProtection="1">
      <alignment horizontal="center" vertical="center" wrapText="1"/>
      <protection/>
    </xf>
    <xf numFmtId="0" fontId="3" fillId="0" borderId="13" xfId="56" applyFont="1" applyFill="1" applyBorder="1" applyAlignment="1">
      <alignment horizontal="center" vertical="center" wrapText="1"/>
      <protection/>
    </xf>
    <xf numFmtId="0" fontId="3" fillId="0" borderId="10" xfId="56" applyNumberFormat="1" applyFont="1" applyFill="1" applyBorder="1" applyAlignment="1" applyProtection="1">
      <alignment horizontal="center" vertical="center" wrapText="1"/>
      <protection/>
    </xf>
    <xf numFmtId="0" fontId="3" fillId="0" borderId="18" xfId="56" applyFont="1" applyFill="1" applyBorder="1" applyAlignment="1">
      <alignment horizontal="center" vertical="center" wrapText="1"/>
      <protection/>
    </xf>
    <xf numFmtId="0" fontId="3" fillId="0" borderId="18" xfId="56" applyNumberFormat="1" applyFont="1" applyFill="1" applyBorder="1" applyAlignment="1" applyProtection="1">
      <alignment horizontal="center" vertical="center" wrapText="1"/>
      <protection/>
    </xf>
    <xf numFmtId="0" fontId="3" fillId="0" borderId="10" xfId="56" applyFont="1" applyFill="1" applyBorder="1" applyAlignment="1">
      <alignment horizontal="center" vertical="center" wrapText="1"/>
      <protection/>
    </xf>
    <xf numFmtId="49" fontId="4" fillId="0" borderId="10" xfId="56" applyNumberFormat="1" applyFont="1" applyFill="1" applyBorder="1" applyAlignment="1" applyProtection="1">
      <alignment horizontal="left" vertical="center" wrapText="1"/>
      <protection/>
    </xf>
    <xf numFmtId="0" fontId="0" fillId="0" borderId="0" xfId="56" applyAlignment="1">
      <alignment horizontal="right" vertical="center"/>
      <protection/>
    </xf>
    <xf numFmtId="0" fontId="3" fillId="0" borderId="9" xfId="56" applyNumberFormat="1" applyFont="1" applyFill="1" applyBorder="1" applyAlignment="1" applyProtection="1">
      <alignment horizontal="center" vertical="center" wrapText="1"/>
      <protection/>
    </xf>
    <xf numFmtId="176" fontId="4" fillId="0" borderId="10" xfId="56" applyNumberFormat="1" applyFont="1" applyFill="1" applyBorder="1" applyAlignment="1" applyProtection="1">
      <alignment horizontal="center" vertical="center" wrapText="1"/>
      <protection/>
    </xf>
    <xf numFmtId="0" fontId="19" fillId="0" borderId="0" xfId="0" applyFont="1" applyAlignment="1" applyProtection="1">
      <alignment horizontal="left" vertical="center"/>
      <protection/>
    </xf>
    <xf numFmtId="0" fontId="13" fillId="0" borderId="0" xfId="0" applyFont="1" applyAlignment="1" applyProtection="1">
      <alignment vertical="center"/>
      <protection/>
    </xf>
    <xf numFmtId="0" fontId="16" fillId="0" borderId="0" xfId="0" applyFont="1" applyAlignment="1" applyProtection="1">
      <alignment/>
      <protection/>
    </xf>
    <xf numFmtId="0" fontId="7" fillId="0" borderId="0" xfId="0" applyFont="1" applyAlignment="1" applyProtection="1">
      <alignment horizontal="centerContinuous" vertical="center"/>
      <protection/>
    </xf>
    <xf numFmtId="0" fontId="13" fillId="0" borderId="0" xfId="0" applyFont="1" applyAlignment="1" applyProtection="1">
      <alignment/>
      <protection/>
    </xf>
    <xf numFmtId="0" fontId="3" fillId="3" borderId="28" xfId="0" applyNumberFormat="1" applyFont="1" applyFill="1" applyBorder="1" applyAlignment="1" applyProtection="1">
      <alignment horizontal="center" vertical="center" wrapText="1"/>
      <protection/>
    </xf>
    <xf numFmtId="0" fontId="3" fillId="3" borderId="14" xfId="0" applyNumberFormat="1" applyFont="1" applyFill="1" applyBorder="1" applyAlignment="1" applyProtection="1">
      <alignment horizontal="center" vertical="center" wrapText="1"/>
      <protection/>
    </xf>
    <xf numFmtId="177" fontId="3" fillId="3" borderId="10" xfId="0" applyNumberFormat="1" applyFont="1" applyFill="1" applyBorder="1" applyAlignment="1" applyProtection="1">
      <alignment horizontal="center" vertical="center" wrapText="1"/>
      <protection/>
    </xf>
    <xf numFmtId="0" fontId="3" fillId="3" borderId="19" xfId="0" applyNumberFormat="1" applyFont="1" applyFill="1" applyBorder="1" applyAlignment="1" applyProtection="1">
      <alignment horizontal="center" vertical="center" wrapText="1"/>
      <protection/>
    </xf>
    <xf numFmtId="0" fontId="3" fillId="3" borderId="16" xfId="0" applyNumberFormat="1" applyFont="1" applyFill="1" applyBorder="1" applyAlignment="1" applyProtection="1">
      <alignment horizontal="center" vertical="center" wrapText="1"/>
      <protection/>
    </xf>
    <xf numFmtId="0" fontId="3" fillId="3" borderId="29"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177" fontId="3" fillId="3" borderId="13" xfId="0" applyNumberFormat="1" applyFont="1" applyFill="1" applyBorder="1" applyAlignment="1" applyProtection="1">
      <alignment horizontal="center" vertical="center" wrapText="1"/>
      <protection/>
    </xf>
    <xf numFmtId="176" fontId="4" fillId="0" borderId="9" xfId="0" applyNumberFormat="1" applyFont="1" applyFill="1" applyBorder="1" applyAlignment="1" applyProtection="1">
      <alignment horizontal="right" vertical="center" wrapText="1"/>
      <protection/>
    </xf>
    <xf numFmtId="176" fontId="44" fillId="0" borderId="9" xfId="0" applyNumberFormat="1" applyFont="1" applyFill="1" applyBorder="1" applyAlignment="1" applyProtection="1">
      <alignment horizontal="right" vertical="center" wrapText="1"/>
      <protection/>
    </xf>
    <xf numFmtId="176" fontId="44" fillId="0" borderId="10" xfId="0" applyNumberFormat="1" applyFont="1" applyFill="1" applyBorder="1" applyAlignment="1" applyProtection="1">
      <alignment horizontal="right" vertical="center" wrapText="1"/>
      <protection/>
    </xf>
    <xf numFmtId="177" fontId="13" fillId="0" borderId="0" xfId="0" applyNumberFormat="1" applyFont="1" applyAlignment="1" applyProtection="1">
      <alignment horizontal="right" vertical="center"/>
      <protection/>
    </xf>
    <xf numFmtId="177" fontId="3" fillId="0" borderId="0" xfId="0" applyNumberFormat="1" applyFont="1" applyAlignment="1" applyProtection="1">
      <alignment horizontal="right" vertical="center"/>
      <protection/>
    </xf>
    <xf numFmtId="0" fontId="20" fillId="0" borderId="0" xfId="0" applyFont="1" applyAlignment="1" applyProtection="1">
      <alignment horizontal="left" vertical="center" wrapText="1"/>
      <protection/>
    </xf>
    <xf numFmtId="0" fontId="8" fillId="0" borderId="0" xfId="0" applyFont="1" applyAlignment="1" applyProtection="1">
      <alignment horizontal="left" vertical="center" wrapText="1"/>
      <protection/>
    </xf>
    <xf numFmtId="0" fontId="12" fillId="0" borderId="0" xfId="0" applyFont="1" applyAlignment="1" applyProtection="1">
      <alignment horizontal="centerContinuous"/>
      <protection/>
    </xf>
    <xf numFmtId="177" fontId="3" fillId="0" borderId="16" xfId="0" applyNumberFormat="1" applyFont="1" applyBorder="1" applyAlignment="1" applyProtection="1">
      <alignment horizontal="right" vertical="center" wrapText="1"/>
      <protection/>
    </xf>
    <xf numFmtId="177" fontId="13" fillId="0" borderId="16" xfId="0" applyNumberFormat="1" applyFont="1" applyBorder="1" applyAlignment="1" applyProtection="1">
      <alignment horizontal="right" vertical="center" wrapText="1"/>
      <protection/>
    </xf>
    <xf numFmtId="0" fontId="3" fillId="0" borderId="0" xfId="0" applyFont="1" applyAlignment="1" applyProtection="1">
      <alignment horizontal="left" vertical="center"/>
      <protection/>
    </xf>
    <xf numFmtId="0" fontId="2" fillId="0" borderId="0" xfId="0" applyNumberFormat="1" applyFont="1" applyFill="1" applyAlignment="1" applyProtection="1">
      <alignment horizontal="centerContinuous" vertical="center"/>
      <protection/>
    </xf>
    <xf numFmtId="0" fontId="0" fillId="0" borderId="0" xfId="0" applyAlignment="1">
      <alignment horizontal="centerContinuous" vertical="center"/>
    </xf>
    <xf numFmtId="0" fontId="0" fillId="0" borderId="0" xfId="0" applyAlignment="1" applyProtection="1">
      <alignment horizontal="centerContinuous" vertical="center"/>
      <protection/>
    </xf>
    <xf numFmtId="0" fontId="14" fillId="0" borderId="16" xfId="0" applyNumberFormat="1" applyFont="1" applyFill="1" applyBorder="1" applyAlignment="1" applyProtection="1">
      <alignment horizontal="right" vertical="center"/>
      <protection/>
    </xf>
    <xf numFmtId="0" fontId="9" fillId="0" borderId="9" xfId="0" applyNumberFormat="1" applyFont="1" applyFill="1" applyBorder="1" applyAlignment="1" applyProtection="1">
      <alignment horizontal="centerContinuous" vertical="center" wrapText="1"/>
      <protection/>
    </xf>
    <xf numFmtId="0" fontId="9" fillId="0" borderId="15" xfId="0" applyNumberFormat="1" applyFont="1" applyFill="1" applyBorder="1" applyAlignment="1" applyProtection="1">
      <alignment horizontal="centerContinuous" vertical="center" wrapText="1"/>
      <protection/>
    </xf>
    <xf numFmtId="0" fontId="9" fillId="0" borderId="10" xfId="0" applyNumberFormat="1" applyFont="1" applyFill="1" applyBorder="1" applyAlignment="1" applyProtection="1">
      <alignment horizontal="centerContinuous" vertical="center" wrapText="1"/>
      <protection/>
    </xf>
    <xf numFmtId="0" fontId="10" fillId="0" borderId="10" xfId="0" applyFont="1" applyBorder="1" applyAlignment="1" applyProtection="1">
      <alignment horizontal="centerContinuous" vertical="center" wrapText="1"/>
      <protection/>
    </xf>
    <xf numFmtId="0" fontId="9" fillId="0" borderId="17" xfId="0" applyFont="1" applyBorder="1" applyAlignment="1">
      <alignment horizontal="center" vertical="center" wrapText="1"/>
    </xf>
    <xf numFmtId="4" fontId="9" fillId="0" borderId="17" xfId="0" applyNumberFormat="1" applyFont="1" applyBorder="1" applyAlignment="1">
      <alignment horizontal="center" vertical="center" wrapText="1"/>
    </xf>
    <xf numFmtId="176" fontId="4" fillId="0" borderId="13" xfId="0" applyNumberFormat="1" applyFont="1" applyFill="1" applyBorder="1" applyAlignment="1" applyProtection="1">
      <alignment horizontal="right" vertical="center" wrapText="1"/>
      <protection/>
    </xf>
    <xf numFmtId="0" fontId="4" fillId="0" borderId="15" xfId="0" applyFont="1" applyFill="1" applyBorder="1" applyAlignment="1" applyProtection="1">
      <alignment vertical="center"/>
      <protection/>
    </xf>
    <xf numFmtId="176" fontId="4" fillId="0" borderId="10" xfId="0" applyNumberFormat="1" applyFont="1" applyFill="1" applyBorder="1" applyAlignment="1" applyProtection="1">
      <alignment vertical="center" wrapText="1"/>
      <protection/>
    </xf>
    <xf numFmtId="0" fontId="21" fillId="0" borderId="0" xfId="0" applyNumberFormat="1" applyFont="1" applyFill="1" applyAlignment="1" applyProtection="1">
      <alignment/>
      <protection/>
    </xf>
    <xf numFmtId="176" fontId="4" fillId="0" borderId="18" xfId="0" applyNumberFormat="1" applyFont="1" applyFill="1" applyBorder="1" applyAlignment="1" applyProtection="1">
      <alignment vertical="center" wrapText="1"/>
      <protection/>
    </xf>
    <xf numFmtId="176" fontId="4" fillId="0" borderId="17" xfId="0" applyNumberFormat="1" applyFont="1" applyFill="1" applyBorder="1" applyAlignment="1" applyProtection="1">
      <alignment horizontal="right" vertical="center" wrapText="1"/>
      <protection/>
    </xf>
    <xf numFmtId="0" fontId="4" fillId="0" borderId="9" xfId="0" applyFont="1" applyFill="1" applyBorder="1" applyAlignment="1" applyProtection="1">
      <alignment vertical="center"/>
      <protection/>
    </xf>
    <xf numFmtId="0" fontId="0" fillId="0" borderId="0" xfId="0" applyFill="1" applyAlignment="1">
      <alignment/>
    </xf>
    <xf numFmtId="176" fontId="4" fillId="0" borderId="16" xfId="0" applyNumberFormat="1" applyFont="1" applyFill="1" applyBorder="1" applyAlignment="1">
      <alignment horizontal="right" vertical="center" wrapText="1"/>
    </xf>
    <xf numFmtId="0" fontId="4" fillId="0" borderId="10" xfId="0" applyFont="1" applyFill="1" applyBorder="1" applyAlignment="1" applyProtection="1">
      <alignment/>
      <protection/>
    </xf>
    <xf numFmtId="176" fontId="4" fillId="0" borderId="15" xfId="0" applyNumberFormat="1" applyFont="1" applyFill="1" applyBorder="1" applyAlignment="1">
      <alignment horizontal="right" vertical="center" wrapText="1"/>
    </xf>
    <xf numFmtId="176" fontId="4" fillId="0" borderId="28" xfId="0" applyNumberFormat="1" applyFont="1" applyFill="1" applyBorder="1" applyAlignment="1">
      <alignment horizontal="right" vertical="center" wrapText="1"/>
    </xf>
    <xf numFmtId="176" fontId="4" fillId="0" borderId="17"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vertical="center"/>
      <protection/>
    </xf>
  </cellXfs>
  <cellStyles count="81">
    <cellStyle name="Normal" xfId="0"/>
    <cellStyle name="Currency [0]" xfId="15"/>
    <cellStyle name="20% - 强调文字颜色 3" xfId="16"/>
    <cellStyle name="输入" xfId="17"/>
    <cellStyle name="Currency" xfId="18"/>
    <cellStyle name="差_5B5786A4FA620AEEE0535CD3690AC4C4_63830AABC20923D9E0535BD3690A5255" xfId="19"/>
    <cellStyle name="Comma [0]" xfId="20"/>
    <cellStyle name="40% - 强调文字颜色 3" xfId="21"/>
    <cellStyle name="好_5B5786A4FA5D0AEEE0535CD3690AC4C4_63830AABC20923D9E0535BD3690A5255"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常规_636D6D1C50AD3000E0535BD3690AE2E0" xfId="35"/>
    <cellStyle name="标题 1" xfId="36"/>
    <cellStyle name="差_5BFABA8BBFA34F76E0535BD3690A3B73" xfId="37"/>
    <cellStyle name="标题 2" xfId="38"/>
    <cellStyle name="差_5C0BE3C0AC2762CFE0535BD3690A953B" xfId="39"/>
    <cellStyle name="60% - 强调文字颜色 1" xfId="40"/>
    <cellStyle name="好_5B5786A4FA5D0AEEE0535CD3690AC4C4_636D6D1C51253000E0535BD3690AE2E0" xfId="41"/>
    <cellStyle name="标题 3" xfId="42"/>
    <cellStyle name="差_5B5786A4FA610AEEE0535CD3690AC4C4_636D6D1C51253000E0535BD3690AE2E0" xfId="43"/>
    <cellStyle name="60% - 强调文字颜色 4" xfId="44"/>
    <cellStyle name="输出" xfId="45"/>
    <cellStyle name="计算" xfId="46"/>
    <cellStyle name="检查单元格" xfId="47"/>
    <cellStyle name="标题_5B5786A4FA5D0AEEE0535CD3690AC4C4" xfId="48"/>
    <cellStyle name="20% - 强调文字颜色 6" xfId="49"/>
    <cellStyle name="强调文字颜色 2" xfId="50"/>
    <cellStyle name="链接单元格" xfId="51"/>
    <cellStyle name="汇总" xfId="52"/>
    <cellStyle name="好" xfId="53"/>
    <cellStyle name="适中" xfId="54"/>
    <cellStyle name="差_5B5786A4FA5D0AEEE0535CD3690AC4C4_63830AABC20923D9E0535BD3690A5255" xfId="55"/>
    <cellStyle name="常规_636D6D1C50A63000E0535BD3690AE2E0"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常规_636D6D1C50AE3000E0535BD3690AE2E0" xfId="65"/>
    <cellStyle name="20% - 强调文字颜色 4" xfId="66"/>
    <cellStyle name="40% - 强调文字颜色 4" xfId="67"/>
    <cellStyle name="强调文字颜色 5" xfId="68"/>
    <cellStyle name="40% - 强调文字颜色 5" xfId="69"/>
    <cellStyle name="差_5B5786A4FA610AEEE0535CD3690AC4C4" xfId="70"/>
    <cellStyle name="60% - 强调文字颜色 5" xfId="71"/>
    <cellStyle name="差_5B5786A4FA620AEEE0535CD3690AC4C4" xfId="72"/>
    <cellStyle name="强调文字颜色 6" xfId="73"/>
    <cellStyle name="差_5B5786A4FA610AEEE0535CD3690AC4C4_63830AABC20923D9E0535BD3690A5255" xfId="74"/>
    <cellStyle name="40% - 强调文字颜色 6" xfId="75"/>
    <cellStyle name="60% - 强调文字颜色 6" xfId="76"/>
    <cellStyle name="差_5B5786A4FA5D0AEEE0535CD3690AC4C4" xfId="77"/>
    <cellStyle name="差_5B5786A4FA5D0AEEE0535CD3690AC4C4_636D6D1C51253000E0535BD3690AE2E0" xfId="78"/>
    <cellStyle name="差_5B5786A4FA620AEEE0535CD3690AC4C4_636D6D1C51253000E0535BD3690AE2E0" xfId="79"/>
    <cellStyle name="常规_636D6D1C50AF3000E0535BD3690AE2E0" xfId="80"/>
    <cellStyle name="常规_636D6D1C50B43000E0535BD3690AE2E0" xfId="81"/>
    <cellStyle name="常规_636D6D1C50B53000E0535BD3690AE2E0" xfId="82"/>
    <cellStyle name="常规_63827F9BD4DE0B19E0535BD3690A0FAA" xfId="83"/>
    <cellStyle name="常规_63830AABC1DC23D9E0535BD3690A5255" xfId="84"/>
    <cellStyle name="常规_63830AABC20923D9E0535BD3690A5255" xfId="85"/>
    <cellStyle name="好_5B5786A4FA5D0AEEE0535CD3690AC4C4" xfId="86"/>
    <cellStyle name="好_5B5786A4FA610AEEE0535CD3690AC4C4" xfId="87"/>
    <cellStyle name="好_5B5786A4FA610AEEE0535CD3690AC4C4_636D6D1C51253000E0535BD3690AE2E0" xfId="88"/>
    <cellStyle name="好_5B5786A4FA610AEEE0535CD3690AC4C4_63830AABC20923D9E0535BD3690A5255" xfId="89"/>
    <cellStyle name="好_5B5786A4FA620AEEE0535CD3690AC4C4" xfId="90"/>
    <cellStyle name="好_5B5786A4FA620AEEE0535CD3690AC4C4_636D6D1C51253000E0535BD3690AE2E0" xfId="91"/>
    <cellStyle name="好_5B5786A4FA620AEEE0535CD3690AC4C4_63830AABC20923D9E0535BD3690A5255" xfId="92"/>
    <cellStyle name="好_5BFABA8BBFA34F76E0535BD3690A3B73" xfId="93"/>
    <cellStyle name="好_5C0BE3C0AC2762CFE0535BD3690A953B"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0"/>
  <sheetViews>
    <sheetView showGridLines="0" showZeros="0" workbookViewId="0" topLeftCell="A4">
      <selection activeCell="A2" sqref="A2"/>
    </sheetView>
  </sheetViews>
  <sheetFormatPr defaultColWidth="9.16015625" defaultRowHeight="25.5" customHeight="1"/>
  <cols>
    <col min="1" max="1" width="46.5" style="0" customWidth="1"/>
    <col min="2" max="2" width="26" style="0" customWidth="1"/>
    <col min="3" max="3" width="41.5" style="0" customWidth="1"/>
    <col min="4" max="4" width="26" style="0" customWidth="1"/>
    <col min="5" max="5" width="30.66015625" style="0" customWidth="1"/>
    <col min="6" max="6" width="29.16015625" style="0" customWidth="1"/>
  </cols>
  <sheetData>
    <row r="1" ht="18" customHeight="1">
      <c r="A1" s="260" t="s">
        <v>0</v>
      </c>
    </row>
    <row r="2" spans="1:6" ht="22.5" customHeight="1">
      <c r="A2" s="261" t="s">
        <v>1</v>
      </c>
      <c r="B2" s="262"/>
      <c r="C2" s="262"/>
      <c r="D2" s="262"/>
      <c r="E2" s="263"/>
      <c r="F2" s="263"/>
    </row>
    <row r="3" ht="18" customHeight="1">
      <c r="F3" s="264" t="s">
        <v>2</v>
      </c>
    </row>
    <row r="4" spans="1:6" ht="27.75" customHeight="1">
      <c r="A4" s="265" t="s">
        <v>3</v>
      </c>
      <c r="B4" s="266"/>
      <c r="C4" s="267" t="s">
        <v>4</v>
      </c>
      <c r="D4" s="267"/>
      <c r="E4" s="268"/>
      <c r="F4" s="268"/>
    </row>
    <row r="5" spans="1:6" ht="22.5" customHeight="1">
      <c r="A5" s="269" t="s">
        <v>5</v>
      </c>
      <c r="B5" s="269" t="s">
        <v>6</v>
      </c>
      <c r="C5" s="269" t="s">
        <v>5</v>
      </c>
      <c r="D5" s="270" t="s">
        <v>6</v>
      </c>
      <c r="E5" s="269" t="s">
        <v>5</v>
      </c>
      <c r="F5" s="270" t="s">
        <v>6</v>
      </c>
    </row>
    <row r="6" spans="1:8" s="108" customFormat="1" ht="22.5" customHeight="1">
      <c r="A6" s="200" t="s">
        <v>7</v>
      </c>
      <c r="B6" s="271">
        <f>B7+B8</f>
        <v>3103.0299999999997</v>
      </c>
      <c r="C6" s="272" t="s">
        <v>8</v>
      </c>
      <c r="D6" s="273"/>
      <c r="E6" s="272" t="s">
        <v>9</v>
      </c>
      <c r="F6" s="48">
        <f>F7+F8+F9</f>
        <v>2603.39</v>
      </c>
      <c r="H6" s="274"/>
    </row>
    <row r="7" spans="1:8" s="108" customFormat="1" ht="25.5" customHeight="1">
      <c r="A7" s="200" t="s">
        <v>10</v>
      </c>
      <c r="B7" s="48">
        <v>3019.85</v>
      </c>
      <c r="C7" s="272" t="s">
        <v>11</v>
      </c>
      <c r="D7" s="275"/>
      <c r="E7" s="272" t="s">
        <v>12</v>
      </c>
      <c r="F7" s="48">
        <v>1902.29</v>
      </c>
      <c r="H7" s="274"/>
    </row>
    <row r="8" spans="1:6" s="108" customFormat="1" ht="22.5" customHeight="1">
      <c r="A8" s="200" t="s">
        <v>13</v>
      </c>
      <c r="B8" s="276">
        <v>83.18</v>
      </c>
      <c r="C8" s="272" t="s">
        <v>14</v>
      </c>
      <c r="D8" s="275"/>
      <c r="E8" s="272" t="s">
        <v>15</v>
      </c>
      <c r="F8" s="48">
        <v>616.79</v>
      </c>
    </row>
    <row r="9" spans="1:6" s="108" customFormat="1" ht="22.5" customHeight="1">
      <c r="A9" s="200" t="s">
        <v>16</v>
      </c>
      <c r="B9" s="271">
        <v>0</v>
      </c>
      <c r="C9" s="272" t="s">
        <v>17</v>
      </c>
      <c r="D9" s="275"/>
      <c r="E9" s="272" t="s">
        <v>18</v>
      </c>
      <c r="F9" s="48">
        <v>84.31</v>
      </c>
    </row>
    <row r="10" spans="1:6" s="108" customFormat="1" ht="22.5" customHeight="1">
      <c r="A10" s="200" t="s">
        <v>19</v>
      </c>
      <c r="B10" s="48"/>
      <c r="C10" s="272" t="s">
        <v>20</v>
      </c>
      <c r="D10" s="275"/>
      <c r="E10" s="272" t="s">
        <v>21</v>
      </c>
      <c r="F10" s="48">
        <v>499.64</v>
      </c>
    </row>
    <row r="11" spans="1:7" s="108" customFormat="1" ht="22.5" customHeight="1">
      <c r="A11" s="195" t="s">
        <v>22</v>
      </c>
      <c r="B11" s="106"/>
      <c r="C11" s="277" t="s">
        <v>23</v>
      </c>
      <c r="D11" s="275"/>
      <c r="E11" s="277" t="s">
        <v>24</v>
      </c>
      <c r="F11" s="48">
        <v>0</v>
      </c>
      <c r="G11" s="278"/>
    </row>
    <row r="12" spans="1:6" s="108" customFormat="1" ht="22.5" customHeight="1">
      <c r="A12" s="195"/>
      <c r="B12" s="279"/>
      <c r="C12" s="277" t="s">
        <v>25</v>
      </c>
      <c r="D12" s="275">
        <v>114.82</v>
      </c>
      <c r="E12" s="280"/>
      <c r="F12" s="48"/>
    </row>
    <row r="13" spans="1:6" s="108" customFormat="1" ht="22.5" customHeight="1">
      <c r="A13" s="195"/>
      <c r="B13" s="281"/>
      <c r="C13" s="277" t="s">
        <v>26</v>
      </c>
      <c r="D13" s="275"/>
      <c r="E13" s="280"/>
      <c r="F13" s="48"/>
    </row>
    <row r="14" spans="1:6" s="108" customFormat="1" ht="22.5" customHeight="1">
      <c r="A14" s="195"/>
      <c r="B14" s="281"/>
      <c r="C14" s="277" t="s">
        <v>27</v>
      </c>
      <c r="D14" s="275"/>
      <c r="E14" s="280"/>
      <c r="F14" s="48"/>
    </row>
    <row r="15" spans="1:6" s="108" customFormat="1" ht="22.5" customHeight="1">
      <c r="A15" s="195"/>
      <c r="B15" s="281"/>
      <c r="C15" s="277" t="s">
        <v>28</v>
      </c>
      <c r="D15" s="275"/>
      <c r="E15" s="280"/>
      <c r="F15" s="48"/>
    </row>
    <row r="16" spans="1:6" s="108" customFormat="1" ht="22.5" customHeight="1">
      <c r="A16" s="195"/>
      <c r="B16" s="281"/>
      <c r="C16" s="277" t="s">
        <v>29</v>
      </c>
      <c r="D16" s="275"/>
      <c r="E16" s="280"/>
      <c r="F16" s="48"/>
    </row>
    <row r="17" spans="1:6" s="108" customFormat="1" ht="22.5" customHeight="1">
      <c r="A17" s="195"/>
      <c r="B17" s="281"/>
      <c r="C17" s="277" t="s">
        <v>30</v>
      </c>
      <c r="D17" s="275">
        <v>2808.23</v>
      </c>
      <c r="E17" s="280"/>
      <c r="F17" s="48"/>
    </row>
    <row r="18" spans="1:6" s="108" customFormat="1" ht="22.5" customHeight="1">
      <c r="A18" s="195"/>
      <c r="B18" s="281"/>
      <c r="C18" s="277" t="s">
        <v>31</v>
      </c>
      <c r="D18" s="275"/>
      <c r="E18" s="280"/>
      <c r="F18" s="48"/>
    </row>
    <row r="19" spans="1:6" s="108" customFormat="1" ht="22.5" customHeight="1">
      <c r="A19" s="195"/>
      <c r="B19" s="281"/>
      <c r="C19" s="277" t="s">
        <v>32</v>
      </c>
      <c r="D19" s="275"/>
      <c r="E19" s="280"/>
      <c r="F19" s="48"/>
    </row>
    <row r="20" spans="1:6" s="108" customFormat="1" ht="22.5" customHeight="1">
      <c r="A20" s="195"/>
      <c r="B20" s="281"/>
      <c r="C20" s="277" t="s">
        <v>33</v>
      </c>
      <c r="D20" s="275"/>
      <c r="E20" s="280"/>
      <c r="F20" s="48"/>
    </row>
    <row r="21" spans="1:6" s="108" customFormat="1" ht="22.5" customHeight="1">
      <c r="A21" s="195"/>
      <c r="B21" s="281"/>
      <c r="C21" s="277" t="s">
        <v>34</v>
      </c>
      <c r="D21" s="275"/>
      <c r="E21" s="280"/>
      <c r="F21" s="48"/>
    </row>
    <row r="22" spans="1:6" s="108" customFormat="1" ht="22.5" customHeight="1">
      <c r="A22" s="195"/>
      <c r="B22" s="281"/>
      <c r="C22" s="277" t="s">
        <v>35</v>
      </c>
      <c r="D22" s="275"/>
      <c r="E22" s="280"/>
      <c r="F22" s="48"/>
    </row>
    <row r="23" spans="1:6" s="108" customFormat="1" ht="22.5" customHeight="1">
      <c r="A23" s="195"/>
      <c r="B23" s="281"/>
      <c r="C23" s="277" t="s">
        <v>36</v>
      </c>
      <c r="D23" s="275">
        <v>179.98</v>
      </c>
      <c r="E23" s="280"/>
      <c r="F23" s="48"/>
    </row>
    <row r="24" spans="1:6" s="108" customFormat="1" ht="22.5" customHeight="1">
      <c r="A24" s="195"/>
      <c r="B24" s="281"/>
      <c r="C24" s="277" t="s">
        <v>37</v>
      </c>
      <c r="D24" s="275"/>
      <c r="E24" s="280"/>
      <c r="F24" s="48"/>
    </row>
    <row r="25" spans="1:6" s="108" customFormat="1" ht="25.5" customHeight="1">
      <c r="A25" s="195"/>
      <c r="B25" s="282"/>
      <c r="C25" s="277" t="s">
        <v>38</v>
      </c>
      <c r="D25" s="275"/>
      <c r="E25" s="280"/>
      <c r="F25" s="48"/>
    </row>
    <row r="26" spans="1:6" s="108" customFormat="1" ht="25.5" customHeight="1">
      <c r="A26" s="195"/>
      <c r="B26" s="282"/>
      <c r="C26" s="277" t="s">
        <v>39</v>
      </c>
      <c r="D26" s="283"/>
      <c r="E26" s="280"/>
      <c r="F26" s="48"/>
    </row>
    <row r="27" spans="1:6" s="108" customFormat="1" ht="22.5" customHeight="1">
      <c r="A27" s="195"/>
      <c r="B27" s="282"/>
      <c r="C27" s="277" t="s">
        <v>40</v>
      </c>
      <c r="D27" s="273"/>
      <c r="E27" s="280"/>
      <c r="F27" s="48"/>
    </row>
    <row r="28" spans="1:6" ht="22.5" customHeight="1">
      <c r="A28" s="284" t="s">
        <v>41</v>
      </c>
      <c r="B28" s="273">
        <f>SUM(B6,B9,B10)</f>
        <v>3103.0299999999997</v>
      </c>
      <c r="C28" s="198" t="s">
        <v>42</v>
      </c>
      <c r="D28" s="275">
        <f>SUM(D6:D27)</f>
        <v>3103.03</v>
      </c>
      <c r="E28" s="198" t="s">
        <v>42</v>
      </c>
      <c r="F28" s="105">
        <f>SUM(F6,F10,F11)</f>
        <v>3103.0299999999997</v>
      </c>
    </row>
    <row r="29" spans="1:6" s="108" customFormat="1" ht="22.5" customHeight="1">
      <c r="A29" s="200" t="s">
        <v>43</v>
      </c>
      <c r="B29" s="48">
        <v>0</v>
      </c>
      <c r="C29" s="285" t="s">
        <v>44</v>
      </c>
      <c r="D29" s="273"/>
      <c r="E29" s="280"/>
      <c r="F29" s="48"/>
    </row>
    <row r="30" spans="1:6" ht="22.5" customHeight="1">
      <c r="A30" s="284" t="s">
        <v>45</v>
      </c>
      <c r="B30" s="279">
        <f>SUM(B28:B29)</f>
        <v>3103.0299999999997</v>
      </c>
      <c r="C30" s="198" t="s">
        <v>46</v>
      </c>
      <c r="D30" s="273">
        <f>D28</f>
        <v>3103.03</v>
      </c>
      <c r="E30" s="198" t="s">
        <v>46</v>
      </c>
      <c r="F30" s="48">
        <f>F28</f>
        <v>3103.0299999999997</v>
      </c>
    </row>
    <row r="31" ht="12.75" customHeight="1">
      <c r="B31" s="278"/>
    </row>
    <row r="32" ht="12.75" customHeight="1"/>
    <row r="33" ht="12.75" customHeight="1">
      <c r="J33" s="108"/>
    </row>
    <row r="34" ht="12.75" customHeight="1"/>
    <row r="35" ht="12.75" customHeight="1"/>
    <row r="36" ht="12.75" customHeight="1"/>
    <row r="37" ht="12.75" customHeight="1"/>
    <row r="38" ht="12.75" customHeight="1"/>
    <row r="39" ht="12.75" customHeight="1"/>
    <row r="40" ht="12.75" customHeight="1">
      <c r="B40" s="278"/>
    </row>
  </sheetData>
  <sheetProtection formatCells="0" formatColumns="0" formatRows="0"/>
  <printOptions horizontalCentered="1"/>
  <pageMargins left="0.2" right="0.2" top="0.59" bottom="0.98" header="0.51" footer="0.51"/>
  <pageSetup horizontalDpi="300" verticalDpi="300" orientation="landscape" paperSize="9" scale="65"/>
</worksheet>
</file>

<file path=xl/worksheets/sheet10.xml><?xml version="1.0" encoding="utf-8"?>
<worksheet xmlns="http://schemas.openxmlformats.org/spreadsheetml/2006/main" xmlns:r="http://schemas.openxmlformats.org/officeDocument/2006/relationships">
  <dimension ref="A1:IV19"/>
  <sheetViews>
    <sheetView showGridLines="0" showZeros="0" workbookViewId="0" topLeftCell="A1">
      <selection activeCell="A2" sqref="A2:IV2"/>
    </sheetView>
  </sheetViews>
  <sheetFormatPr defaultColWidth="9.16015625" defaultRowHeight="23.25" customHeight="1"/>
  <cols>
    <col min="1" max="3" width="5" style="160" customWidth="1"/>
    <col min="4" max="4" width="30.33203125" style="160" customWidth="1"/>
    <col min="5" max="5" width="24.66015625" style="160" customWidth="1"/>
    <col min="6" max="6" width="28.33203125" style="160" customWidth="1"/>
    <col min="7" max="7" width="28.66015625" style="160" customWidth="1"/>
    <col min="8" max="8" width="27.33203125" style="160" customWidth="1"/>
    <col min="9" max="16384" width="9.16015625" style="160" customWidth="1"/>
  </cols>
  <sheetData>
    <row r="1" spans="1:256" s="159" customFormat="1" ht="23.25" customHeight="1">
      <c r="A1" s="3" t="s">
        <v>201</v>
      </c>
      <c r="B1" s="161"/>
      <c r="C1" s="161"/>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L1" s="160"/>
      <c r="FM1" s="160"/>
      <c r="FN1" s="160"/>
      <c r="FO1" s="160"/>
      <c r="FP1" s="160"/>
      <c r="FQ1" s="160"/>
      <c r="FR1" s="160"/>
      <c r="FS1" s="160"/>
      <c r="FT1" s="160"/>
      <c r="FU1" s="160"/>
      <c r="FV1" s="160"/>
      <c r="FW1" s="160"/>
      <c r="FX1" s="160"/>
      <c r="FY1" s="160"/>
      <c r="FZ1" s="160"/>
      <c r="GA1" s="160"/>
      <c r="GB1" s="160"/>
      <c r="GC1" s="160"/>
      <c r="GD1" s="160"/>
      <c r="GE1" s="160"/>
      <c r="GF1" s="160"/>
      <c r="GG1" s="160"/>
      <c r="GH1" s="160"/>
      <c r="GI1" s="160"/>
      <c r="GJ1" s="160"/>
      <c r="GK1" s="160"/>
      <c r="GL1" s="160"/>
      <c r="GM1" s="160"/>
      <c r="GN1" s="160"/>
      <c r="GO1" s="160"/>
      <c r="GP1" s="160"/>
      <c r="GQ1" s="160"/>
      <c r="GR1" s="160"/>
      <c r="GS1" s="160"/>
      <c r="GT1" s="160"/>
      <c r="GU1" s="160"/>
      <c r="GV1" s="160"/>
      <c r="GW1" s="160"/>
      <c r="GX1" s="160"/>
      <c r="GY1" s="160"/>
      <c r="GZ1" s="160"/>
      <c r="HA1" s="160"/>
      <c r="HB1" s="160"/>
      <c r="HC1" s="160"/>
      <c r="HD1" s="160"/>
      <c r="HE1" s="160"/>
      <c r="HF1" s="160"/>
      <c r="HG1" s="160"/>
      <c r="HH1" s="160"/>
      <c r="HI1" s="160"/>
      <c r="HJ1" s="160"/>
      <c r="HK1" s="160"/>
      <c r="HL1" s="160"/>
      <c r="HM1" s="160"/>
      <c r="HN1" s="160"/>
      <c r="HO1" s="160"/>
      <c r="HP1" s="160"/>
      <c r="HQ1" s="160"/>
      <c r="HR1" s="160"/>
      <c r="HS1" s="160"/>
      <c r="HT1" s="160"/>
      <c r="HU1" s="160"/>
      <c r="HV1" s="160"/>
      <c r="HW1" s="160"/>
      <c r="HX1" s="160"/>
      <c r="HY1" s="160"/>
      <c r="HZ1" s="160"/>
      <c r="IA1" s="160"/>
      <c r="IB1" s="160"/>
      <c r="IC1" s="160"/>
      <c r="ID1" s="160"/>
      <c r="IE1" s="160"/>
      <c r="IF1" s="160"/>
      <c r="IG1" s="160"/>
      <c r="IH1" s="160"/>
      <c r="II1" s="160"/>
      <c r="IJ1" s="160"/>
      <c r="IK1" s="160"/>
      <c r="IL1" s="160"/>
      <c r="IM1" s="160"/>
      <c r="IN1" s="160"/>
      <c r="IO1" s="160"/>
      <c r="IP1" s="160"/>
      <c r="IQ1" s="160"/>
      <c r="IR1" s="160"/>
      <c r="IS1" s="160"/>
      <c r="IT1" s="160"/>
      <c r="IU1" s="160"/>
      <c r="IV1" s="160"/>
    </row>
    <row r="2" spans="1:8" ht="30" customHeight="1">
      <c r="A2" s="162" t="s">
        <v>202</v>
      </c>
      <c r="B2" s="36"/>
      <c r="C2" s="36"/>
      <c r="D2" s="36"/>
      <c r="E2" s="36"/>
      <c r="F2" s="36"/>
      <c r="G2" s="36"/>
      <c r="H2" s="163"/>
    </row>
    <row r="3" ht="21.75" customHeight="1">
      <c r="H3" s="164" t="s">
        <v>2</v>
      </c>
    </row>
    <row r="4" spans="1:8" ht="23.25" customHeight="1">
      <c r="A4" s="39" t="s">
        <v>200</v>
      </c>
      <c r="B4" s="39"/>
      <c r="C4" s="39"/>
      <c r="D4" s="39" t="s">
        <v>76</v>
      </c>
      <c r="E4" s="39" t="s">
        <v>50</v>
      </c>
      <c r="F4" s="39" t="s">
        <v>119</v>
      </c>
      <c r="G4" s="101" t="s">
        <v>203</v>
      </c>
      <c r="H4" s="165" t="s">
        <v>121</v>
      </c>
    </row>
    <row r="5" spans="1:8" ht="23.25" customHeight="1">
      <c r="A5" s="43" t="s">
        <v>77</v>
      </c>
      <c r="B5" s="43" t="s">
        <v>78</v>
      </c>
      <c r="C5" s="43" t="s">
        <v>79</v>
      </c>
      <c r="D5" s="43"/>
      <c r="E5" s="43"/>
      <c r="F5" s="43"/>
      <c r="G5" s="166"/>
      <c r="H5" s="167"/>
    </row>
    <row r="6" spans="1:8" ht="25.5" customHeight="1">
      <c r="A6" s="47"/>
      <c r="B6" s="47"/>
      <c r="C6" s="168"/>
      <c r="D6" s="169" t="s">
        <v>58</v>
      </c>
      <c r="E6" s="170">
        <f>E7+E13+E17</f>
        <v>2603.390000000001</v>
      </c>
      <c r="F6" s="170">
        <f>F7+F13+F17</f>
        <v>1902.29</v>
      </c>
      <c r="G6" s="170">
        <f>G7+G13+G17</f>
        <v>616.7900000000001</v>
      </c>
      <c r="H6" s="170">
        <f>H7+H13+H17</f>
        <v>84.31</v>
      </c>
    </row>
    <row r="7" spans="1:256" ht="25.5" customHeight="1">
      <c r="A7" s="47" t="s">
        <v>80</v>
      </c>
      <c r="B7" s="47"/>
      <c r="C7" s="168"/>
      <c r="D7" s="169" t="s">
        <v>81</v>
      </c>
      <c r="E7" s="170">
        <f>E8</f>
        <v>2308.5900000000006</v>
      </c>
      <c r="F7" s="170">
        <f>F8</f>
        <v>1686.78</v>
      </c>
      <c r="G7" s="170">
        <f>G8</f>
        <v>601.8100000000001</v>
      </c>
      <c r="H7" s="170">
        <f>H8</f>
        <v>20</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5.5" customHeight="1">
      <c r="A8" s="47" t="s">
        <v>82</v>
      </c>
      <c r="B8" s="47" t="s">
        <v>83</v>
      </c>
      <c r="C8" s="168"/>
      <c r="D8" s="169" t="s">
        <v>84</v>
      </c>
      <c r="E8" s="170">
        <f>E9+E10+E11+E12</f>
        <v>2308.5900000000006</v>
      </c>
      <c r="F8" s="170">
        <f>F9+F10+F11+F12</f>
        <v>1686.78</v>
      </c>
      <c r="G8" s="170">
        <f>G9+G10+G11+G12</f>
        <v>601.8100000000001</v>
      </c>
      <c r="H8" s="170">
        <f>H9+H10+H11+H12</f>
        <v>20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5.5" customHeight="1">
      <c r="A9" s="47" t="s">
        <v>85</v>
      </c>
      <c r="B9" s="47" t="s">
        <v>86</v>
      </c>
      <c r="C9" s="168" t="s">
        <v>83</v>
      </c>
      <c r="D9" s="169" t="s">
        <v>87</v>
      </c>
      <c r="E9" s="170">
        <f>F9+G9+H9</f>
        <v>2055.3900000000003</v>
      </c>
      <c r="F9" s="170">
        <v>1481.42</v>
      </c>
      <c r="G9" s="171">
        <v>553.97</v>
      </c>
      <c r="H9" s="172">
        <v>20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5.5" customHeight="1">
      <c r="A10" s="47" t="s">
        <v>85</v>
      </c>
      <c r="B10" s="47" t="s">
        <v>86</v>
      </c>
      <c r="C10" s="168" t="s">
        <v>88</v>
      </c>
      <c r="D10" s="169" t="s">
        <v>89</v>
      </c>
      <c r="E10" s="170">
        <f>F10+G10+H10</f>
        <v>4</v>
      </c>
      <c r="F10" s="170"/>
      <c r="G10" s="171">
        <v>4</v>
      </c>
      <c r="H10" s="172"/>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5.5" customHeight="1">
      <c r="A11" s="47" t="s">
        <v>85</v>
      </c>
      <c r="B11" s="47" t="s">
        <v>86</v>
      </c>
      <c r="C11" s="168" t="s">
        <v>92</v>
      </c>
      <c r="D11" s="169" t="s">
        <v>93</v>
      </c>
      <c r="E11" s="170">
        <f>F11+G11+H11</f>
        <v>75.26</v>
      </c>
      <c r="F11" s="170">
        <v>75.26</v>
      </c>
      <c r="G11" s="171"/>
      <c r="H11" s="172"/>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5.5" customHeight="1">
      <c r="A12" s="47" t="s">
        <v>85</v>
      </c>
      <c r="B12" s="47" t="s">
        <v>86</v>
      </c>
      <c r="C12" s="168" t="s">
        <v>98</v>
      </c>
      <c r="D12" s="173" t="s">
        <v>99</v>
      </c>
      <c r="E12" s="172">
        <f>F12+G12+H12</f>
        <v>173.94</v>
      </c>
      <c r="F12" s="170">
        <v>130.1</v>
      </c>
      <c r="G12" s="171">
        <v>43.84</v>
      </c>
      <c r="H12" s="17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5.5" customHeight="1">
      <c r="A13" s="124" t="s">
        <v>101</v>
      </c>
      <c r="B13" s="126"/>
      <c r="C13" s="126"/>
      <c r="D13" s="127" t="s">
        <v>102</v>
      </c>
      <c r="E13" s="172">
        <f>E14</f>
        <v>114.82</v>
      </c>
      <c r="F13" s="172">
        <f>F14</f>
        <v>35.53</v>
      </c>
      <c r="G13" s="172">
        <f>G14</f>
        <v>14.98</v>
      </c>
      <c r="H13" s="172">
        <f>H14</f>
        <v>64.31</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5.5" customHeight="1">
      <c r="A14" s="124" t="s">
        <v>185</v>
      </c>
      <c r="B14" s="124" t="s">
        <v>103</v>
      </c>
      <c r="C14" s="124"/>
      <c r="D14" s="127" t="s">
        <v>104</v>
      </c>
      <c r="E14" s="172">
        <f>E15+E16</f>
        <v>114.82</v>
      </c>
      <c r="F14" s="172">
        <f>F15+F16</f>
        <v>35.53</v>
      </c>
      <c r="G14" s="172">
        <f>G15+G16</f>
        <v>14.98</v>
      </c>
      <c r="H14" s="172">
        <f>H15+H16</f>
        <v>64.31</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5.5" customHeight="1">
      <c r="A15" s="124" t="s">
        <v>101</v>
      </c>
      <c r="B15" s="124" t="s">
        <v>103</v>
      </c>
      <c r="C15" s="124" t="s">
        <v>83</v>
      </c>
      <c r="D15" s="127" t="s">
        <v>105</v>
      </c>
      <c r="E15" s="172">
        <f>F15+G15+H15</f>
        <v>100.47</v>
      </c>
      <c r="F15" s="170">
        <v>26.73</v>
      </c>
      <c r="G15" s="172">
        <v>11.84</v>
      </c>
      <c r="H15" s="174">
        <v>61.9</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5.5" customHeight="1">
      <c r="A16" s="124" t="s">
        <v>186</v>
      </c>
      <c r="B16" s="124" t="s">
        <v>187</v>
      </c>
      <c r="C16" s="124" t="s">
        <v>88</v>
      </c>
      <c r="D16" s="127" t="s">
        <v>106</v>
      </c>
      <c r="E16" s="172">
        <f>F16+G16+H16</f>
        <v>14.350000000000001</v>
      </c>
      <c r="F16" s="170">
        <v>8.8</v>
      </c>
      <c r="G16" s="172">
        <v>3.14</v>
      </c>
      <c r="H16" s="174">
        <v>2.41</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8" ht="25.5" customHeight="1">
      <c r="A17" s="47" t="s">
        <v>107</v>
      </c>
      <c r="B17" s="47"/>
      <c r="C17" s="168"/>
      <c r="D17" s="173" t="s">
        <v>108</v>
      </c>
      <c r="E17" s="172">
        <f>E18</f>
        <v>179.98</v>
      </c>
      <c r="F17" s="172">
        <f>F18</f>
        <v>179.98</v>
      </c>
      <c r="G17" s="172">
        <f>G18</f>
        <v>0</v>
      </c>
      <c r="H17" s="172">
        <f>H18</f>
        <v>0</v>
      </c>
    </row>
    <row r="18" spans="1:8" ht="25.5" customHeight="1">
      <c r="A18" s="47" t="s">
        <v>124</v>
      </c>
      <c r="B18" s="47" t="s">
        <v>88</v>
      </c>
      <c r="C18" s="168"/>
      <c r="D18" s="169" t="s">
        <v>109</v>
      </c>
      <c r="E18" s="170">
        <f>E19</f>
        <v>179.98</v>
      </c>
      <c r="F18" s="170">
        <f>F19</f>
        <v>179.98</v>
      </c>
      <c r="G18" s="170">
        <f>G19</f>
        <v>0</v>
      </c>
      <c r="H18" s="170">
        <f>H19</f>
        <v>0</v>
      </c>
    </row>
    <row r="19" spans="1:8" ht="25.5" customHeight="1">
      <c r="A19" s="47" t="s">
        <v>125</v>
      </c>
      <c r="B19" s="47" t="s">
        <v>126</v>
      </c>
      <c r="C19" s="168" t="s">
        <v>83</v>
      </c>
      <c r="D19" s="169" t="s">
        <v>127</v>
      </c>
      <c r="E19" s="170">
        <f>F19+G19+H19</f>
        <v>179.98</v>
      </c>
      <c r="F19" s="170">
        <v>179.98</v>
      </c>
      <c r="G19" s="171"/>
      <c r="H19" s="172"/>
    </row>
  </sheetData>
  <sheetProtection formatCells="0" formatColumns="0" formatRows="0"/>
  <mergeCells count="6">
    <mergeCell ref="A4:C4"/>
    <mergeCell ref="D4:D5"/>
    <mergeCell ref="E4:E5"/>
    <mergeCell ref="F4:F5"/>
    <mergeCell ref="G4:G5"/>
    <mergeCell ref="H4:H5"/>
  </mergeCells>
  <printOptions horizontalCentered="1"/>
  <pageMargins left="0.79" right="0.79" top="0.79" bottom="0.79" header="0.5" footer="0.5"/>
  <pageSetup firstPageNumber="1" useFirstPageNumber="1" horizontalDpi="300" verticalDpi="300" orientation="landscape" paperSize="9" scale="90"/>
</worksheet>
</file>

<file path=xl/worksheets/sheet11.xml><?xml version="1.0" encoding="utf-8"?>
<worksheet xmlns="http://schemas.openxmlformats.org/spreadsheetml/2006/main" xmlns:r="http://schemas.openxmlformats.org/officeDocument/2006/relationships">
  <dimension ref="A1:R18"/>
  <sheetViews>
    <sheetView showGridLines="0" showZeros="0" workbookViewId="0" topLeftCell="A1">
      <selection activeCell="A2" sqref="A2:IV2"/>
    </sheetView>
  </sheetViews>
  <sheetFormatPr defaultColWidth="9.33203125" defaultRowHeight="11.25"/>
  <cols>
    <col min="2" max="3" width="6.83203125" style="0" customWidth="1"/>
    <col min="4" max="4" width="21.66015625" style="0" customWidth="1"/>
    <col min="5" max="16" width="14.33203125" style="0" customWidth="1"/>
    <col min="17" max="17" width="11.66015625" style="0" customWidth="1"/>
    <col min="18" max="18" width="13" style="0" customWidth="1"/>
  </cols>
  <sheetData>
    <row r="1" spans="1:18" ht="18.75" customHeight="1">
      <c r="A1" s="3" t="s">
        <v>204</v>
      </c>
      <c r="B1" s="143"/>
      <c r="C1" s="143"/>
      <c r="D1" s="143"/>
      <c r="E1" s="143"/>
      <c r="F1" s="143"/>
      <c r="G1" s="143"/>
      <c r="H1" s="143"/>
      <c r="I1" s="143"/>
      <c r="J1" s="143"/>
      <c r="K1" s="143"/>
      <c r="L1" s="143"/>
      <c r="M1" s="143"/>
      <c r="N1" s="143"/>
      <c r="O1" s="143"/>
      <c r="P1" s="143"/>
      <c r="Q1" s="143"/>
      <c r="R1" s="157"/>
    </row>
    <row r="2" spans="1:18" ht="29.25" customHeight="1">
      <c r="A2" s="144" t="s">
        <v>205</v>
      </c>
      <c r="B2" s="145"/>
      <c r="C2" s="145"/>
      <c r="D2" s="145"/>
      <c r="E2" s="145"/>
      <c r="F2" s="145"/>
      <c r="G2" s="145"/>
      <c r="H2" s="145"/>
      <c r="I2" s="145"/>
      <c r="J2" s="145"/>
      <c r="K2" s="145"/>
      <c r="L2" s="145"/>
      <c r="M2" s="145"/>
      <c r="N2" s="145"/>
      <c r="O2" s="145"/>
      <c r="P2" s="145"/>
      <c r="Q2" s="145"/>
      <c r="R2" s="145"/>
    </row>
    <row r="3" spans="1:18" ht="21.75" customHeight="1">
      <c r="A3" s="143"/>
      <c r="B3" s="143"/>
      <c r="C3" s="143"/>
      <c r="D3" s="143"/>
      <c r="E3" s="143"/>
      <c r="F3" s="143"/>
      <c r="G3" s="143"/>
      <c r="H3" s="143"/>
      <c r="I3" s="143"/>
      <c r="J3" s="143"/>
      <c r="K3" s="143"/>
      <c r="L3" s="143"/>
      <c r="M3" s="143"/>
      <c r="N3" s="143"/>
      <c r="O3" s="143"/>
      <c r="P3" s="143"/>
      <c r="Q3" s="143"/>
      <c r="R3" s="142" t="s">
        <v>113</v>
      </c>
    </row>
    <row r="4" spans="1:18" ht="28.5" customHeight="1">
      <c r="A4" s="146" t="s">
        <v>75</v>
      </c>
      <c r="B4" s="146"/>
      <c r="C4" s="146"/>
      <c r="D4" s="147" t="s">
        <v>114</v>
      </c>
      <c r="E4" s="147" t="s">
        <v>50</v>
      </c>
      <c r="F4" s="147" t="s">
        <v>130</v>
      </c>
      <c r="G4" s="147" t="s">
        <v>131</v>
      </c>
      <c r="H4" s="147" t="s">
        <v>132</v>
      </c>
      <c r="I4" s="147" t="s">
        <v>133</v>
      </c>
      <c r="J4" s="147" t="s">
        <v>134</v>
      </c>
      <c r="K4" s="147" t="s">
        <v>135</v>
      </c>
      <c r="L4" s="147" t="s">
        <v>136</v>
      </c>
      <c r="M4" s="147" t="s">
        <v>137</v>
      </c>
      <c r="N4" s="147" t="s">
        <v>138</v>
      </c>
      <c r="O4" s="147" t="s">
        <v>139</v>
      </c>
      <c r="P4" s="147" t="s">
        <v>110</v>
      </c>
      <c r="Q4" s="147" t="s">
        <v>140</v>
      </c>
      <c r="R4" s="147" t="s">
        <v>141</v>
      </c>
    </row>
    <row r="5" spans="1:18" ht="28.5" customHeight="1">
      <c r="A5" s="148" t="s">
        <v>77</v>
      </c>
      <c r="B5" s="148" t="s">
        <v>78</v>
      </c>
      <c r="C5" s="148" t="s">
        <v>79</v>
      </c>
      <c r="D5" s="147"/>
      <c r="E5" s="147"/>
      <c r="F5" s="147"/>
      <c r="G5" s="147"/>
      <c r="H5" s="147"/>
      <c r="I5" s="147"/>
      <c r="J5" s="147"/>
      <c r="K5" s="147"/>
      <c r="L5" s="147"/>
      <c r="M5" s="147"/>
      <c r="N5" s="147"/>
      <c r="O5" s="147"/>
      <c r="P5" s="147"/>
      <c r="Q5" s="147"/>
      <c r="R5" s="147"/>
    </row>
    <row r="6" spans="1:18" s="108" customFormat="1" ht="24.75" customHeight="1">
      <c r="A6" s="149"/>
      <c r="B6" s="149"/>
      <c r="C6" s="150"/>
      <c r="D6" s="149" t="s">
        <v>58</v>
      </c>
      <c r="E6" s="151">
        <f>E7+E13+E16</f>
        <v>1902.29</v>
      </c>
      <c r="F6" s="151"/>
      <c r="G6" s="151"/>
      <c r="H6" s="152"/>
      <c r="I6" s="155"/>
      <c r="J6" s="151"/>
      <c r="K6" s="152"/>
      <c r="L6" s="152"/>
      <c r="M6" s="152"/>
      <c r="N6" s="152"/>
      <c r="O6" s="152"/>
      <c r="P6" s="156"/>
      <c r="Q6" s="158"/>
      <c r="R6" s="156"/>
    </row>
    <row r="7" spans="1:18" ht="24.75" customHeight="1">
      <c r="A7" s="149" t="s">
        <v>80</v>
      </c>
      <c r="B7" s="149"/>
      <c r="C7" s="150"/>
      <c r="D7" s="149" t="s">
        <v>81</v>
      </c>
      <c r="E7" s="151">
        <f>E8</f>
        <v>1686.78</v>
      </c>
      <c r="F7" s="151"/>
      <c r="G7" s="151"/>
      <c r="H7" s="152"/>
      <c r="I7" s="155"/>
      <c r="J7" s="151"/>
      <c r="K7" s="152"/>
      <c r="L7" s="152"/>
      <c r="M7" s="152"/>
      <c r="N7" s="152"/>
      <c r="O7" s="152"/>
      <c r="P7" s="156"/>
      <c r="Q7" s="158"/>
      <c r="R7" s="156"/>
    </row>
    <row r="8" spans="1:18" ht="24.75" customHeight="1">
      <c r="A8" s="149" t="s">
        <v>82</v>
      </c>
      <c r="B8" s="149" t="s">
        <v>83</v>
      </c>
      <c r="C8" s="150"/>
      <c r="D8" s="149" t="s">
        <v>84</v>
      </c>
      <c r="E8" s="151">
        <f>E9+E10+E11</f>
        <v>1686.78</v>
      </c>
      <c r="F8" s="151"/>
      <c r="G8" s="151"/>
      <c r="H8" s="152"/>
      <c r="I8" s="155"/>
      <c r="J8" s="151"/>
      <c r="K8" s="152"/>
      <c r="L8" s="152"/>
      <c r="M8" s="152"/>
      <c r="N8" s="152"/>
      <c r="O8" s="152"/>
      <c r="P8" s="156"/>
      <c r="Q8" s="158"/>
      <c r="R8" s="156"/>
    </row>
    <row r="9" spans="1:18" ht="24.75" customHeight="1">
      <c r="A9" s="149" t="s">
        <v>85</v>
      </c>
      <c r="B9" s="149" t="s">
        <v>86</v>
      </c>
      <c r="C9" s="150" t="s">
        <v>83</v>
      </c>
      <c r="D9" s="149" t="s">
        <v>87</v>
      </c>
      <c r="E9" s="151">
        <f aca="true" t="shared" si="0" ref="E9:E11">F9+G9+H9+I9+J9+K9+L9+M9+N9+O9+P9+Q9+R9</f>
        <v>1481.42</v>
      </c>
      <c r="F9" s="151">
        <v>654.67</v>
      </c>
      <c r="G9" s="151">
        <v>231.32</v>
      </c>
      <c r="H9" s="152">
        <v>28.66</v>
      </c>
      <c r="I9" s="155"/>
      <c r="J9" s="151">
        <v>232.6</v>
      </c>
      <c r="K9" s="152">
        <v>244.72</v>
      </c>
      <c r="L9" s="152"/>
      <c r="M9" s="152">
        <v>89.45</v>
      </c>
      <c r="N9" s="152"/>
      <c r="O9" s="152"/>
      <c r="P9" s="156"/>
      <c r="Q9" s="158"/>
      <c r="R9" s="156"/>
    </row>
    <row r="10" spans="1:18" ht="24.75" customHeight="1">
      <c r="A10" s="149" t="s">
        <v>85</v>
      </c>
      <c r="B10" s="149" t="s">
        <v>86</v>
      </c>
      <c r="C10" s="150" t="s">
        <v>92</v>
      </c>
      <c r="D10" s="149" t="s">
        <v>93</v>
      </c>
      <c r="E10" s="151">
        <f t="shared" si="0"/>
        <v>75.26</v>
      </c>
      <c r="F10" s="151"/>
      <c r="G10" s="151">
        <v>75.26</v>
      </c>
      <c r="H10" s="152"/>
      <c r="I10" s="155"/>
      <c r="J10" s="151"/>
      <c r="K10" s="152"/>
      <c r="L10" s="152"/>
      <c r="M10" s="152"/>
      <c r="N10" s="152"/>
      <c r="O10" s="152"/>
      <c r="P10" s="156"/>
      <c r="Q10" s="158"/>
      <c r="R10" s="156"/>
    </row>
    <row r="11" spans="1:18" ht="24.75" customHeight="1">
      <c r="A11" s="149" t="s">
        <v>85</v>
      </c>
      <c r="B11" s="149" t="s">
        <v>86</v>
      </c>
      <c r="C11" s="150" t="s">
        <v>98</v>
      </c>
      <c r="D11" s="149" t="s">
        <v>99</v>
      </c>
      <c r="E11" s="151">
        <f t="shared" si="0"/>
        <v>130.1</v>
      </c>
      <c r="F11" s="151">
        <v>54.82</v>
      </c>
      <c r="G11" s="151">
        <v>6.69</v>
      </c>
      <c r="H11" s="152"/>
      <c r="I11" s="155"/>
      <c r="J11" s="151">
        <v>40.87</v>
      </c>
      <c r="K11" s="152">
        <v>20.53</v>
      </c>
      <c r="L11" s="152"/>
      <c r="M11" s="152">
        <v>7.19</v>
      </c>
      <c r="N11" s="152"/>
      <c r="O11" s="152"/>
      <c r="P11" s="156"/>
      <c r="Q11" s="158"/>
      <c r="R11" s="156"/>
    </row>
    <row r="12" spans="1:18" ht="24.75" customHeight="1">
      <c r="A12" s="124" t="s">
        <v>101</v>
      </c>
      <c r="B12" s="126"/>
      <c r="C12" s="126"/>
      <c r="D12" s="127" t="s">
        <v>102</v>
      </c>
      <c r="E12" s="151">
        <f>E13</f>
        <v>35.53</v>
      </c>
      <c r="F12" s="151"/>
      <c r="G12" s="151"/>
      <c r="H12" s="152"/>
      <c r="I12" s="155"/>
      <c r="J12" s="151"/>
      <c r="K12" s="152"/>
      <c r="L12" s="152"/>
      <c r="M12" s="152"/>
      <c r="N12" s="152"/>
      <c r="O12" s="152"/>
      <c r="P12" s="156"/>
      <c r="Q12" s="158"/>
      <c r="R12" s="156"/>
    </row>
    <row r="13" spans="1:18" ht="24.75" customHeight="1">
      <c r="A13" s="124" t="s">
        <v>185</v>
      </c>
      <c r="B13" s="124" t="s">
        <v>103</v>
      </c>
      <c r="C13" s="124"/>
      <c r="D13" s="127" t="s">
        <v>104</v>
      </c>
      <c r="E13" s="151">
        <f>E14+E15</f>
        <v>35.53</v>
      </c>
      <c r="F13" s="151"/>
      <c r="G13" s="151"/>
      <c r="H13" s="152"/>
      <c r="I13" s="155"/>
      <c r="J13" s="151"/>
      <c r="K13" s="152"/>
      <c r="L13" s="152"/>
      <c r="M13" s="152"/>
      <c r="N13" s="152"/>
      <c r="O13" s="152"/>
      <c r="P13" s="156"/>
      <c r="Q13" s="158"/>
      <c r="R13" s="156"/>
    </row>
    <row r="14" spans="1:18" ht="24.75" customHeight="1">
      <c r="A14" s="124" t="s">
        <v>101</v>
      </c>
      <c r="B14" s="124" t="s">
        <v>103</v>
      </c>
      <c r="C14" s="124" t="s">
        <v>83</v>
      </c>
      <c r="D14" s="127" t="s">
        <v>105</v>
      </c>
      <c r="E14" s="151">
        <f>F14+G14+H14+I14+J14+K14+L14+M14+N14+O14+P14+Q14+R14</f>
        <v>26.73</v>
      </c>
      <c r="F14" s="151"/>
      <c r="G14" s="151"/>
      <c r="H14" s="152"/>
      <c r="I14" s="155"/>
      <c r="J14" s="151"/>
      <c r="K14" s="152"/>
      <c r="L14" s="152"/>
      <c r="M14" s="152">
        <v>26.73</v>
      </c>
      <c r="N14" s="152"/>
      <c r="O14" s="152"/>
      <c r="P14" s="156"/>
      <c r="Q14" s="158"/>
      <c r="R14" s="156"/>
    </row>
    <row r="15" spans="1:18" ht="24.75" customHeight="1">
      <c r="A15" s="124" t="s">
        <v>186</v>
      </c>
      <c r="B15" s="124" t="s">
        <v>187</v>
      </c>
      <c r="C15" s="124" t="s">
        <v>88</v>
      </c>
      <c r="D15" s="127" t="s">
        <v>106</v>
      </c>
      <c r="E15" s="151">
        <f>F15+G15+H15+I15+J15+K15+L15+M15+N15+O15+P15+Q15+R15</f>
        <v>8.8</v>
      </c>
      <c r="F15" s="151"/>
      <c r="G15" s="151"/>
      <c r="H15" s="152"/>
      <c r="I15" s="155"/>
      <c r="J15" s="151"/>
      <c r="K15" s="152"/>
      <c r="L15" s="152"/>
      <c r="M15" s="152">
        <v>8.8</v>
      </c>
      <c r="N15" s="152"/>
      <c r="O15" s="152"/>
      <c r="P15" s="156"/>
      <c r="Q15" s="158"/>
      <c r="R15" s="156"/>
    </row>
    <row r="16" spans="1:18" ht="24.75" customHeight="1">
      <c r="A16" s="149" t="s">
        <v>107</v>
      </c>
      <c r="B16" s="149"/>
      <c r="C16" s="150"/>
      <c r="D16" s="149" t="s">
        <v>108</v>
      </c>
      <c r="E16" s="151">
        <f>E17</f>
        <v>179.98</v>
      </c>
      <c r="F16" s="153"/>
      <c r="G16" s="153"/>
      <c r="H16" s="154"/>
      <c r="I16" s="155"/>
      <c r="J16" s="151"/>
      <c r="K16" s="152"/>
      <c r="L16" s="152"/>
      <c r="M16" s="152"/>
      <c r="N16" s="152"/>
      <c r="O16" s="152"/>
      <c r="P16" s="156"/>
      <c r="Q16" s="158"/>
      <c r="R16" s="156"/>
    </row>
    <row r="17" spans="1:18" ht="24.75" customHeight="1">
      <c r="A17" s="149" t="s">
        <v>124</v>
      </c>
      <c r="B17" s="149" t="s">
        <v>88</v>
      </c>
      <c r="C17" s="150"/>
      <c r="D17" s="149" t="s">
        <v>109</v>
      </c>
      <c r="E17" s="151">
        <f>E18</f>
        <v>179.98</v>
      </c>
      <c r="F17" s="151"/>
      <c r="G17" s="151"/>
      <c r="H17" s="152"/>
      <c r="I17" s="155"/>
      <c r="J17" s="151"/>
      <c r="K17" s="152"/>
      <c r="L17" s="152"/>
      <c r="M17" s="152"/>
      <c r="N17" s="152"/>
      <c r="O17" s="152"/>
      <c r="P17" s="156"/>
      <c r="Q17" s="158"/>
      <c r="R17" s="156"/>
    </row>
    <row r="18" spans="1:18" ht="24.75" customHeight="1">
      <c r="A18" s="149" t="s">
        <v>125</v>
      </c>
      <c r="B18" s="149" t="s">
        <v>126</v>
      </c>
      <c r="C18" s="150" t="s">
        <v>83</v>
      </c>
      <c r="D18" s="149" t="s">
        <v>127</v>
      </c>
      <c r="E18" s="151">
        <f>F18+G18+H18+I18+J18+K18+L18+M18+N18+O18+P18+Q18+R18</f>
        <v>179.98</v>
      </c>
      <c r="F18" s="151"/>
      <c r="G18" s="151"/>
      <c r="H18" s="152"/>
      <c r="I18" s="155"/>
      <c r="J18" s="151"/>
      <c r="K18" s="152"/>
      <c r="L18" s="152"/>
      <c r="M18" s="152"/>
      <c r="N18" s="152"/>
      <c r="O18" s="152"/>
      <c r="P18" s="156">
        <v>179.98</v>
      </c>
      <c r="Q18" s="158"/>
      <c r="R18" s="156"/>
    </row>
  </sheetData>
  <sheetProtection formatCells="0" formatColumns="0" formatRows="0"/>
  <mergeCells count="1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pageMargins left="0.75" right="0.75" top="1" bottom="1" header="0.5" footer="0.5"/>
  <pageSetup horizontalDpi="200" verticalDpi="200" orientation="landscape" paperSize="9" scale="60"/>
</worksheet>
</file>

<file path=xl/worksheets/sheet12.xml><?xml version="1.0" encoding="utf-8"?>
<worksheet xmlns="http://schemas.openxmlformats.org/spreadsheetml/2006/main" xmlns:r="http://schemas.openxmlformats.org/officeDocument/2006/relationships">
  <dimension ref="A1:AH15"/>
  <sheetViews>
    <sheetView showGridLines="0" showZeros="0" workbookViewId="0" topLeftCell="A1">
      <selection activeCell="A2" sqref="A2:IV2"/>
    </sheetView>
  </sheetViews>
  <sheetFormatPr defaultColWidth="9.33203125" defaultRowHeight="11.25"/>
  <cols>
    <col min="1" max="3" width="5" style="0" customWidth="1"/>
    <col min="4" max="4" width="21.5" style="0" customWidth="1"/>
    <col min="5" max="5" width="15.16015625" style="0" customWidth="1"/>
    <col min="7" max="7" width="8.83203125" style="0" customWidth="1"/>
    <col min="8" max="8" width="8.66015625" style="0" customWidth="1"/>
    <col min="10" max="10" width="8.66015625" style="0" customWidth="1"/>
    <col min="11" max="11" width="9.16015625" style="0" customWidth="1"/>
    <col min="12" max="12" width="8.66015625" style="0" customWidth="1"/>
    <col min="13" max="13" width="8.33203125" style="0" customWidth="1"/>
    <col min="15" max="15" width="10" style="0" bestFit="1" customWidth="1"/>
    <col min="28" max="28" width="10" style="0" bestFit="1" customWidth="1"/>
    <col min="34" max="34" width="10" style="0" bestFit="1" customWidth="1"/>
  </cols>
  <sheetData>
    <row r="1" spans="1:34" ht="21" customHeight="1">
      <c r="A1" s="3" t="s">
        <v>206</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row>
    <row r="2" spans="1:34" ht="30" customHeight="1">
      <c r="A2" s="136" t="s">
        <v>207</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row>
    <row r="3" spans="1:34" ht="16.5" customHeight="1">
      <c r="A3" s="135"/>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42" t="s">
        <v>113</v>
      </c>
    </row>
    <row r="4" spans="1:34" ht="27.75" customHeight="1">
      <c r="A4" s="137" t="s">
        <v>75</v>
      </c>
      <c r="B4" s="137"/>
      <c r="C4" s="137"/>
      <c r="D4" s="138" t="s">
        <v>114</v>
      </c>
      <c r="E4" s="138" t="s">
        <v>50</v>
      </c>
      <c r="F4" s="138" t="s">
        <v>144</v>
      </c>
      <c r="G4" s="138" t="s">
        <v>145</v>
      </c>
      <c r="H4" s="138" t="s">
        <v>146</v>
      </c>
      <c r="I4" s="138" t="s">
        <v>147</v>
      </c>
      <c r="J4" s="138" t="s">
        <v>148</v>
      </c>
      <c r="K4" s="138" t="s">
        <v>149</v>
      </c>
      <c r="L4" s="138" t="s">
        <v>150</v>
      </c>
      <c r="M4" s="138" t="s">
        <v>151</v>
      </c>
      <c r="N4" s="138" t="s">
        <v>152</v>
      </c>
      <c r="O4" s="138" t="s">
        <v>153</v>
      </c>
      <c r="P4" s="138" t="s">
        <v>154</v>
      </c>
      <c r="Q4" s="138" t="s">
        <v>155</v>
      </c>
      <c r="R4" s="138" t="s">
        <v>156</v>
      </c>
      <c r="S4" s="138" t="s">
        <v>157</v>
      </c>
      <c r="T4" s="138" t="s">
        <v>158</v>
      </c>
      <c r="U4" s="138" t="s">
        <v>159</v>
      </c>
      <c r="V4" s="138" t="s">
        <v>160</v>
      </c>
      <c r="W4" s="138" t="s">
        <v>161</v>
      </c>
      <c r="X4" s="138" t="s">
        <v>162</v>
      </c>
      <c r="Y4" s="138" t="s">
        <v>163</v>
      </c>
      <c r="Z4" s="138" t="s">
        <v>164</v>
      </c>
      <c r="AA4" s="138" t="s">
        <v>165</v>
      </c>
      <c r="AB4" s="138" t="s">
        <v>166</v>
      </c>
      <c r="AC4" s="138" t="s">
        <v>167</v>
      </c>
      <c r="AD4" s="138" t="s">
        <v>168</v>
      </c>
      <c r="AE4" s="138" t="s">
        <v>169</v>
      </c>
      <c r="AF4" s="138" t="s">
        <v>170</v>
      </c>
      <c r="AG4" s="138" t="s">
        <v>171</v>
      </c>
      <c r="AH4" s="138" t="s">
        <v>172</v>
      </c>
    </row>
    <row r="5" spans="1:34" ht="27.75" customHeight="1">
      <c r="A5" s="139" t="s">
        <v>77</v>
      </c>
      <c r="B5" s="139" t="s">
        <v>78</v>
      </c>
      <c r="C5" s="139" t="s">
        <v>79</v>
      </c>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row>
    <row r="6" spans="1:34" s="108" customFormat="1" ht="24" customHeight="1">
      <c r="A6" s="140"/>
      <c r="B6" s="140"/>
      <c r="C6" s="140"/>
      <c r="D6" s="140" t="s">
        <v>58</v>
      </c>
      <c r="E6" s="141">
        <f>E7+E12</f>
        <v>616.7900000000001</v>
      </c>
      <c r="F6" s="141">
        <f aca="true" t="shared" si="0" ref="F6:AH6">F7+F12</f>
        <v>47</v>
      </c>
      <c r="G6" s="141">
        <f t="shared" si="0"/>
        <v>9</v>
      </c>
      <c r="H6" s="141">
        <f t="shared" si="0"/>
        <v>11</v>
      </c>
      <c r="I6" s="141">
        <f t="shared" si="0"/>
        <v>1</v>
      </c>
      <c r="J6" s="141">
        <f t="shared" si="0"/>
        <v>13</v>
      </c>
      <c r="K6" s="141">
        <f t="shared" si="0"/>
        <v>27.3</v>
      </c>
      <c r="L6" s="141">
        <f t="shared" si="0"/>
        <v>7.86</v>
      </c>
      <c r="M6" s="141">
        <f t="shared" si="0"/>
        <v>0</v>
      </c>
      <c r="N6" s="141">
        <f t="shared" si="0"/>
        <v>12</v>
      </c>
      <c r="O6" s="141">
        <f t="shared" si="0"/>
        <v>76</v>
      </c>
      <c r="P6" s="141">
        <f t="shared" si="0"/>
        <v>0</v>
      </c>
      <c r="Q6" s="141">
        <f t="shared" si="0"/>
        <v>6</v>
      </c>
      <c r="R6" s="141">
        <f t="shared" si="0"/>
        <v>0.5</v>
      </c>
      <c r="S6" s="141">
        <f t="shared" si="0"/>
        <v>15.3</v>
      </c>
      <c r="T6" s="141">
        <f t="shared" si="0"/>
        <v>28.89</v>
      </c>
      <c r="U6" s="141">
        <f t="shared" si="0"/>
        <v>34</v>
      </c>
      <c r="V6" s="141">
        <f t="shared" si="0"/>
        <v>0</v>
      </c>
      <c r="W6" s="141">
        <f t="shared" si="0"/>
        <v>8</v>
      </c>
      <c r="X6" s="141">
        <f t="shared" si="0"/>
        <v>5</v>
      </c>
      <c r="Y6" s="141">
        <f t="shared" si="0"/>
        <v>10.5</v>
      </c>
      <c r="Z6" s="141">
        <f t="shared" si="0"/>
        <v>0</v>
      </c>
      <c r="AA6" s="141">
        <f t="shared" si="0"/>
        <v>15.92</v>
      </c>
      <c r="AB6" s="141">
        <f t="shared" si="0"/>
        <v>48.160000000000004</v>
      </c>
      <c r="AC6" s="141">
        <f t="shared" si="0"/>
        <v>14</v>
      </c>
      <c r="AD6" s="141">
        <f t="shared" si="0"/>
        <v>5.5</v>
      </c>
      <c r="AE6" s="141">
        <f t="shared" si="0"/>
        <v>0</v>
      </c>
      <c r="AF6" s="141">
        <f t="shared" si="0"/>
        <v>29.8</v>
      </c>
      <c r="AG6" s="141">
        <f t="shared" si="0"/>
        <v>32</v>
      </c>
      <c r="AH6" s="141">
        <f t="shared" si="0"/>
        <v>159.05999999999997</v>
      </c>
    </row>
    <row r="7" spans="1:34" ht="24" customHeight="1">
      <c r="A7" s="140" t="s">
        <v>80</v>
      </c>
      <c r="B7" s="140"/>
      <c r="C7" s="140"/>
      <c r="D7" s="140" t="s">
        <v>81</v>
      </c>
      <c r="E7" s="141">
        <f>E8</f>
        <v>601.8100000000001</v>
      </c>
      <c r="F7" s="141">
        <f aca="true" t="shared" si="1" ref="F7:AH7">F8</f>
        <v>47</v>
      </c>
      <c r="G7" s="141">
        <f t="shared" si="1"/>
        <v>9</v>
      </c>
      <c r="H7" s="141">
        <f t="shared" si="1"/>
        <v>11</v>
      </c>
      <c r="I7" s="141">
        <f t="shared" si="1"/>
        <v>1</v>
      </c>
      <c r="J7" s="141">
        <f t="shared" si="1"/>
        <v>13</v>
      </c>
      <c r="K7" s="141">
        <f t="shared" si="1"/>
        <v>27.3</v>
      </c>
      <c r="L7" s="141">
        <f t="shared" si="1"/>
        <v>7.86</v>
      </c>
      <c r="M7" s="141">
        <f t="shared" si="1"/>
        <v>0</v>
      </c>
      <c r="N7" s="141">
        <f t="shared" si="1"/>
        <v>12</v>
      </c>
      <c r="O7" s="141">
        <f t="shared" si="1"/>
        <v>76</v>
      </c>
      <c r="P7" s="141">
        <f t="shared" si="1"/>
        <v>0</v>
      </c>
      <c r="Q7" s="141">
        <f t="shared" si="1"/>
        <v>6</v>
      </c>
      <c r="R7" s="141">
        <f t="shared" si="1"/>
        <v>0.5</v>
      </c>
      <c r="S7" s="141">
        <f t="shared" si="1"/>
        <v>15.3</v>
      </c>
      <c r="T7" s="141">
        <f t="shared" si="1"/>
        <v>28.89</v>
      </c>
      <c r="U7" s="141">
        <f t="shared" si="1"/>
        <v>34</v>
      </c>
      <c r="V7" s="141">
        <f t="shared" si="1"/>
        <v>0</v>
      </c>
      <c r="W7" s="141">
        <f t="shared" si="1"/>
        <v>8</v>
      </c>
      <c r="X7" s="141">
        <f t="shared" si="1"/>
        <v>5</v>
      </c>
      <c r="Y7" s="141">
        <f t="shared" si="1"/>
        <v>10.5</v>
      </c>
      <c r="Z7" s="141">
        <f t="shared" si="1"/>
        <v>0</v>
      </c>
      <c r="AA7" s="141">
        <f t="shared" si="1"/>
        <v>15.92</v>
      </c>
      <c r="AB7" s="141">
        <f t="shared" si="1"/>
        <v>48.160000000000004</v>
      </c>
      <c r="AC7" s="141">
        <f t="shared" si="1"/>
        <v>14</v>
      </c>
      <c r="AD7" s="141">
        <f t="shared" si="1"/>
        <v>5.5</v>
      </c>
      <c r="AE7" s="141">
        <f t="shared" si="1"/>
        <v>0</v>
      </c>
      <c r="AF7" s="141">
        <f t="shared" si="1"/>
        <v>29.8</v>
      </c>
      <c r="AG7" s="141">
        <f t="shared" si="1"/>
        <v>32</v>
      </c>
      <c r="AH7" s="141">
        <f t="shared" si="1"/>
        <v>144.07999999999998</v>
      </c>
    </row>
    <row r="8" spans="1:34" ht="24" customHeight="1">
      <c r="A8" s="140" t="s">
        <v>82</v>
      </c>
      <c r="B8" s="140" t="s">
        <v>83</v>
      </c>
      <c r="C8" s="140"/>
      <c r="D8" s="140" t="s">
        <v>84</v>
      </c>
      <c r="E8" s="141">
        <f>E9+E10+E11</f>
        <v>601.8100000000001</v>
      </c>
      <c r="F8" s="141">
        <f aca="true" t="shared" si="2" ref="F8:AH8">F9+F10+F11</f>
        <v>47</v>
      </c>
      <c r="G8" s="141">
        <f t="shared" si="2"/>
        <v>9</v>
      </c>
      <c r="H8" s="141">
        <f t="shared" si="2"/>
        <v>11</v>
      </c>
      <c r="I8" s="141">
        <f t="shared" si="2"/>
        <v>1</v>
      </c>
      <c r="J8" s="141">
        <f t="shared" si="2"/>
        <v>13</v>
      </c>
      <c r="K8" s="141">
        <f t="shared" si="2"/>
        <v>27.3</v>
      </c>
      <c r="L8" s="141">
        <f t="shared" si="2"/>
        <v>7.86</v>
      </c>
      <c r="M8" s="141">
        <f t="shared" si="2"/>
        <v>0</v>
      </c>
      <c r="N8" s="141">
        <f t="shared" si="2"/>
        <v>12</v>
      </c>
      <c r="O8" s="141">
        <f t="shared" si="2"/>
        <v>76</v>
      </c>
      <c r="P8" s="141">
        <f t="shared" si="2"/>
        <v>0</v>
      </c>
      <c r="Q8" s="141">
        <f t="shared" si="2"/>
        <v>6</v>
      </c>
      <c r="R8" s="141">
        <f t="shared" si="2"/>
        <v>0.5</v>
      </c>
      <c r="S8" s="141">
        <f t="shared" si="2"/>
        <v>15.3</v>
      </c>
      <c r="T8" s="141">
        <f t="shared" si="2"/>
        <v>28.89</v>
      </c>
      <c r="U8" s="141">
        <f t="shared" si="2"/>
        <v>34</v>
      </c>
      <c r="V8" s="141">
        <f t="shared" si="2"/>
        <v>0</v>
      </c>
      <c r="W8" s="141">
        <f t="shared" si="2"/>
        <v>8</v>
      </c>
      <c r="X8" s="141">
        <f t="shared" si="2"/>
        <v>5</v>
      </c>
      <c r="Y8" s="141">
        <f t="shared" si="2"/>
        <v>10.5</v>
      </c>
      <c r="Z8" s="141">
        <f t="shared" si="2"/>
        <v>0</v>
      </c>
      <c r="AA8" s="141">
        <f t="shared" si="2"/>
        <v>15.92</v>
      </c>
      <c r="AB8" s="141">
        <f t="shared" si="2"/>
        <v>48.160000000000004</v>
      </c>
      <c r="AC8" s="141">
        <f t="shared" si="2"/>
        <v>14</v>
      </c>
      <c r="AD8" s="141">
        <f t="shared" si="2"/>
        <v>5.5</v>
      </c>
      <c r="AE8" s="141">
        <f t="shared" si="2"/>
        <v>0</v>
      </c>
      <c r="AF8" s="141">
        <f t="shared" si="2"/>
        <v>29.8</v>
      </c>
      <c r="AG8" s="141">
        <f t="shared" si="2"/>
        <v>32</v>
      </c>
      <c r="AH8" s="141">
        <f t="shared" si="2"/>
        <v>144.07999999999998</v>
      </c>
    </row>
    <row r="9" spans="1:34" ht="24" customHeight="1">
      <c r="A9" s="140" t="s">
        <v>85</v>
      </c>
      <c r="B9" s="140" t="s">
        <v>86</v>
      </c>
      <c r="C9" s="140" t="s">
        <v>83</v>
      </c>
      <c r="D9" s="140" t="s">
        <v>87</v>
      </c>
      <c r="E9" s="141">
        <f aca="true" t="shared" si="3" ref="E9:E11">F9+G9+H9+I9+J9+K9+L9+M9+N9+O9+P9+Q9+R9+S9+T9+U9+V9+W9+X9+Y9+Z9+AA9+AB9+AC9+AD9+AE9+AF9+AG9+AH9</f>
        <v>553.97</v>
      </c>
      <c r="F9" s="141">
        <v>45</v>
      </c>
      <c r="G9" s="141">
        <v>9</v>
      </c>
      <c r="H9" s="141">
        <v>11</v>
      </c>
      <c r="I9" s="141">
        <v>1</v>
      </c>
      <c r="J9" s="141">
        <v>13</v>
      </c>
      <c r="K9" s="141">
        <v>27.3</v>
      </c>
      <c r="L9" s="141">
        <v>7.86</v>
      </c>
      <c r="M9" s="141"/>
      <c r="N9" s="141">
        <v>12</v>
      </c>
      <c r="O9" s="141">
        <v>73</v>
      </c>
      <c r="P9" s="141"/>
      <c r="Q9" s="141">
        <v>6</v>
      </c>
      <c r="R9" s="141">
        <v>0.5</v>
      </c>
      <c r="S9" s="141">
        <v>15.3</v>
      </c>
      <c r="T9" s="141">
        <v>27.35</v>
      </c>
      <c r="U9" s="141">
        <v>32</v>
      </c>
      <c r="V9" s="141"/>
      <c r="W9" s="141">
        <v>8</v>
      </c>
      <c r="X9" s="141">
        <v>5</v>
      </c>
      <c r="Y9" s="141">
        <v>10.5</v>
      </c>
      <c r="Z9" s="141"/>
      <c r="AA9" s="141">
        <v>14.69</v>
      </c>
      <c r="AB9" s="141">
        <v>45.59</v>
      </c>
      <c r="AC9" s="141">
        <v>12</v>
      </c>
      <c r="AD9" s="141">
        <v>3.5</v>
      </c>
      <c r="AE9" s="141"/>
      <c r="AF9" s="141">
        <v>26.8</v>
      </c>
      <c r="AG9" s="141">
        <v>24</v>
      </c>
      <c r="AH9" s="141">
        <v>123.58</v>
      </c>
    </row>
    <row r="10" spans="1:34" ht="24" customHeight="1">
      <c r="A10" s="140" t="s">
        <v>85</v>
      </c>
      <c r="B10" s="140" t="s">
        <v>86</v>
      </c>
      <c r="C10" s="140" t="s">
        <v>88</v>
      </c>
      <c r="D10" s="140" t="s">
        <v>89</v>
      </c>
      <c r="E10" s="141">
        <f t="shared" si="3"/>
        <v>4</v>
      </c>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v>4</v>
      </c>
      <c r="AH10" s="141"/>
    </row>
    <row r="11" spans="1:34" ht="24" customHeight="1">
      <c r="A11" s="140" t="s">
        <v>85</v>
      </c>
      <c r="B11" s="140" t="s">
        <v>86</v>
      </c>
      <c r="C11" s="140" t="s">
        <v>98</v>
      </c>
      <c r="D11" s="140" t="s">
        <v>99</v>
      </c>
      <c r="E11" s="141">
        <f t="shared" si="3"/>
        <v>43.84</v>
      </c>
      <c r="F11" s="141">
        <v>2</v>
      </c>
      <c r="G11" s="141"/>
      <c r="H11" s="141"/>
      <c r="I11" s="141"/>
      <c r="J11" s="141"/>
      <c r="K11" s="141"/>
      <c r="L11" s="141"/>
      <c r="M11" s="141"/>
      <c r="N11" s="141"/>
      <c r="O11" s="141">
        <v>3</v>
      </c>
      <c r="P11" s="141"/>
      <c r="Q11" s="141"/>
      <c r="R11" s="141"/>
      <c r="S11" s="141"/>
      <c r="T11" s="141">
        <v>1.54</v>
      </c>
      <c r="U11" s="141">
        <v>2</v>
      </c>
      <c r="V11" s="141"/>
      <c r="W11" s="141"/>
      <c r="X11" s="141"/>
      <c r="Y11" s="141"/>
      <c r="Z11" s="141"/>
      <c r="AA11" s="141">
        <v>1.23</v>
      </c>
      <c r="AB11" s="141">
        <v>2.57</v>
      </c>
      <c r="AC11" s="141">
        <v>2</v>
      </c>
      <c r="AD11" s="141">
        <v>2</v>
      </c>
      <c r="AE11" s="141"/>
      <c r="AF11" s="141">
        <v>3</v>
      </c>
      <c r="AG11" s="141">
        <v>4</v>
      </c>
      <c r="AH11" s="141">
        <v>20.5</v>
      </c>
    </row>
    <row r="12" spans="1:34" ht="24" customHeight="1">
      <c r="A12" s="124" t="s">
        <v>101</v>
      </c>
      <c r="B12" s="126"/>
      <c r="C12" s="126"/>
      <c r="D12" s="127" t="s">
        <v>102</v>
      </c>
      <c r="E12" s="141">
        <f>E13</f>
        <v>14.98</v>
      </c>
      <c r="F12" s="141">
        <f aca="true" t="shared" si="4" ref="F12:AH12">F13</f>
        <v>0</v>
      </c>
      <c r="G12" s="141">
        <f t="shared" si="4"/>
        <v>0</v>
      </c>
      <c r="H12" s="141">
        <f t="shared" si="4"/>
        <v>0</v>
      </c>
      <c r="I12" s="141">
        <f t="shared" si="4"/>
        <v>0</v>
      </c>
      <c r="J12" s="141">
        <f t="shared" si="4"/>
        <v>0</v>
      </c>
      <c r="K12" s="141">
        <f t="shared" si="4"/>
        <v>0</v>
      </c>
      <c r="L12" s="141">
        <f t="shared" si="4"/>
        <v>0</v>
      </c>
      <c r="M12" s="141">
        <f t="shared" si="4"/>
        <v>0</v>
      </c>
      <c r="N12" s="141">
        <f t="shared" si="4"/>
        <v>0</v>
      </c>
      <c r="O12" s="141">
        <f t="shared" si="4"/>
        <v>0</v>
      </c>
      <c r="P12" s="141">
        <f t="shared" si="4"/>
        <v>0</v>
      </c>
      <c r="Q12" s="141">
        <f t="shared" si="4"/>
        <v>0</v>
      </c>
      <c r="R12" s="141">
        <f t="shared" si="4"/>
        <v>0</v>
      </c>
      <c r="S12" s="141">
        <f t="shared" si="4"/>
        <v>0</v>
      </c>
      <c r="T12" s="141">
        <f t="shared" si="4"/>
        <v>0</v>
      </c>
      <c r="U12" s="141">
        <f t="shared" si="4"/>
        <v>0</v>
      </c>
      <c r="V12" s="141">
        <f t="shared" si="4"/>
        <v>0</v>
      </c>
      <c r="W12" s="141">
        <f t="shared" si="4"/>
        <v>0</v>
      </c>
      <c r="X12" s="141">
        <f t="shared" si="4"/>
        <v>0</v>
      </c>
      <c r="Y12" s="141">
        <f t="shared" si="4"/>
        <v>0</v>
      </c>
      <c r="Z12" s="141">
        <f t="shared" si="4"/>
        <v>0</v>
      </c>
      <c r="AA12" s="141">
        <f t="shared" si="4"/>
        <v>0</v>
      </c>
      <c r="AB12" s="141">
        <f t="shared" si="4"/>
        <v>0</v>
      </c>
      <c r="AC12" s="141">
        <f t="shared" si="4"/>
        <v>0</v>
      </c>
      <c r="AD12" s="141">
        <f t="shared" si="4"/>
        <v>0</v>
      </c>
      <c r="AE12" s="141">
        <f t="shared" si="4"/>
        <v>0</v>
      </c>
      <c r="AF12" s="141">
        <f t="shared" si="4"/>
        <v>0</v>
      </c>
      <c r="AG12" s="141">
        <f t="shared" si="4"/>
        <v>0</v>
      </c>
      <c r="AH12" s="141">
        <f t="shared" si="4"/>
        <v>14.98</v>
      </c>
    </row>
    <row r="13" spans="1:34" ht="24" customHeight="1">
      <c r="A13" s="124" t="s">
        <v>185</v>
      </c>
      <c r="B13" s="124" t="s">
        <v>103</v>
      </c>
      <c r="C13" s="124"/>
      <c r="D13" s="127" t="s">
        <v>104</v>
      </c>
      <c r="E13" s="141">
        <f>E14+E15</f>
        <v>14.98</v>
      </c>
      <c r="F13" s="141">
        <f aca="true" t="shared" si="5" ref="F13:AH13">F14+F15</f>
        <v>0</v>
      </c>
      <c r="G13" s="141">
        <f t="shared" si="5"/>
        <v>0</v>
      </c>
      <c r="H13" s="141">
        <f t="shared" si="5"/>
        <v>0</v>
      </c>
      <c r="I13" s="141">
        <f t="shared" si="5"/>
        <v>0</v>
      </c>
      <c r="J13" s="141">
        <f t="shared" si="5"/>
        <v>0</v>
      </c>
      <c r="K13" s="141">
        <f t="shared" si="5"/>
        <v>0</v>
      </c>
      <c r="L13" s="141">
        <f t="shared" si="5"/>
        <v>0</v>
      </c>
      <c r="M13" s="141">
        <f t="shared" si="5"/>
        <v>0</v>
      </c>
      <c r="N13" s="141">
        <f t="shared" si="5"/>
        <v>0</v>
      </c>
      <c r="O13" s="141">
        <f t="shared" si="5"/>
        <v>0</v>
      </c>
      <c r="P13" s="141">
        <f t="shared" si="5"/>
        <v>0</v>
      </c>
      <c r="Q13" s="141">
        <f t="shared" si="5"/>
        <v>0</v>
      </c>
      <c r="R13" s="141">
        <f t="shared" si="5"/>
        <v>0</v>
      </c>
      <c r="S13" s="141">
        <f t="shared" si="5"/>
        <v>0</v>
      </c>
      <c r="T13" s="141">
        <f t="shared" si="5"/>
        <v>0</v>
      </c>
      <c r="U13" s="141">
        <f t="shared" si="5"/>
        <v>0</v>
      </c>
      <c r="V13" s="141">
        <f t="shared" si="5"/>
        <v>0</v>
      </c>
      <c r="W13" s="141">
        <f t="shared" si="5"/>
        <v>0</v>
      </c>
      <c r="X13" s="141">
        <f t="shared" si="5"/>
        <v>0</v>
      </c>
      <c r="Y13" s="141">
        <f t="shared" si="5"/>
        <v>0</v>
      </c>
      <c r="Z13" s="141">
        <f t="shared" si="5"/>
        <v>0</v>
      </c>
      <c r="AA13" s="141">
        <f t="shared" si="5"/>
        <v>0</v>
      </c>
      <c r="AB13" s="141">
        <f t="shared" si="5"/>
        <v>0</v>
      </c>
      <c r="AC13" s="141">
        <f t="shared" si="5"/>
        <v>0</v>
      </c>
      <c r="AD13" s="141">
        <f t="shared" si="5"/>
        <v>0</v>
      </c>
      <c r="AE13" s="141">
        <f t="shared" si="5"/>
        <v>0</v>
      </c>
      <c r="AF13" s="141">
        <f t="shared" si="5"/>
        <v>0</v>
      </c>
      <c r="AG13" s="141">
        <f t="shared" si="5"/>
        <v>0</v>
      </c>
      <c r="AH13" s="141">
        <f t="shared" si="5"/>
        <v>14.98</v>
      </c>
    </row>
    <row r="14" spans="1:34" ht="24" customHeight="1">
      <c r="A14" s="124" t="s">
        <v>101</v>
      </c>
      <c r="B14" s="124" t="s">
        <v>103</v>
      </c>
      <c r="C14" s="124" t="s">
        <v>83</v>
      </c>
      <c r="D14" s="127" t="s">
        <v>105</v>
      </c>
      <c r="E14" s="141">
        <f>F14+G14+H14+I14+J14+K14+L14+M14+N14+O14+P14+Q14+R14+S14+T14+U14+V14+W14+X14+Y14+Z14+AA14+AB14+AC14+AD14+AE14+AF14+AG14+AH14</f>
        <v>11.84</v>
      </c>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v>11.84</v>
      </c>
    </row>
    <row r="15" spans="1:34" ht="24" customHeight="1">
      <c r="A15" s="124" t="s">
        <v>186</v>
      </c>
      <c r="B15" s="124" t="s">
        <v>187</v>
      </c>
      <c r="C15" s="124" t="s">
        <v>88</v>
      </c>
      <c r="D15" s="127" t="s">
        <v>106</v>
      </c>
      <c r="E15" s="141">
        <f>F15+G15+H15+I15+J15+K15+L15+M15+N15+O15+P15+Q15+R15+S15+T15+U15+V15+W15+X15+Y15+Z15+AA15+AB15+AC15+AD15+AE15+AF15+AG15+AH15</f>
        <v>3.14</v>
      </c>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v>3.14</v>
      </c>
    </row>
  </sheetData>
  <sheetProtection formatCells="0" formatColumns="0" formatRows="0"/>
  <mergeCells count="31">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 ref="AH4:AH5"/>
  </mergeCells>
  <printOptions/>
  <pageMargins left="0.75" right="0.75" top="1" bottom="1" header="0.5" footer="0.5"/>
  <pageSetup horizontalDpi="200" verticalDpi="200" orientation="landscape" paperSize="9" scale="45"/>
</worksheet>
</file>

<file path=xl/worksheets/sheet13.xml><?xml version="1.0" encoding="utf-8"?>
<worksheet xmlns="http://schemas.openxmlformats.org/spreadsheetml/2006/main" xmlns:r="http://schemas.openxmlformats.org/officeDocument/2006/relationships">
  <dimension ref="A1:P13"/>
  <sheetViews>
    <sheetView showGridLines="0" showZeros="0" workbookViewId="0" topLeftCell="A1">
      <selection activeCell="A2" sqref="A2:IV2"/>
    </sheetView>
  </sheetViews>
  <sheetFormatPr defaultColWidth="9.33203125" defaultRowHeight="11.25"/>
  <cols>
    <col min="2" max="2" width="8.16015625" style="0" customWidth="1"/>
    <col min="3" max="3" width="6" style="0" customWidth="1"/>
    <col min="4" max="4" width="22.16015625" style="0" customWidth="1"/>
    <col min="5" max="5" width="15.33203125" style="0" customWidth="1"/>
    <col min="6" max="16" width="12.5" style="0" customWidth="1"/>
  </cols>
  <sheetData>
    <row r="1" spans="1:16" ht="15.75" customHeight="1">
      <c r="A1" s="3" t="s">
        <v>208</v>
      </c>
      <c r="B1" s="109"/>
      <c r="C1" s="109"/>
      <c r="D1" s="109"/>
      <c r="E1" s="109"/>
      <c r="F1" s="109"/>
      <c r="G1" s="109"/>
      <c r="H1" s="109"/>
      <c r="I1" s="109"/>
      <c r="J1" s="109"/>
      <c r="K1" s="109"/>
      <c r="L1" s="109"/>
      <c r="M1" s="109"/>
      <c r="N1" s="109"/>
      <c r="O1" s="109"/>
      <c r="P1" s="131"/>
    </row>
    <row r="2" spans="1:16" ht="30" customHeight="1">
      <c r="A2" s="110" t="s">
        <v>209</v>
      </c>
      <c r="B2" s="111"/>
      <c r="C2" s="111"/>
      <c r="D2" s="111"/>
      <c r="E2" s="111"/>
      <c r="F2" s="111"/>
      <c r="G2" s="111"/>
      <c r="H2" s="111"/>
      <c r="I2" s="132"/>
      <c r="J2" s="132"/>
      <c r="K2" s="132"/>
      <c r="L2" s="132"/>
      <c r="M2" s="132"/>
      <c r="N2" s="132"/>
      <c r="O2" s="132"/>
      <c r="P2" s="132"/>
    </row>
    <row r="3" spans="1:16" ht="19.5" customHeight="1">
      <c r="A3" s="109"/>
      <c r="B3" s="109"/>
      <c r="C3" s="109"/>
      <c r="D3" s="109"/>
      <c r="E3" s="109"/>
      <c r="F3" s="109"/>
      <c r="G3" s="109"/>
      <c r="H3" s="109"/>
      <c r="I3" s="109"/>
      <c r="J3" s="109"/>
      <c r="K3" s="109"/>
      <c r="L3" s="109"/>
      <c r="M3" s="109"/>
      <c r="N3" s="109"/>
      <c r="O3" s="109"/>
      <c r="P3" s="133" t="s">
        <v>113</v>
      </c>
    </row>
    <row r="4" spans="1:16" ht="24.75" customHeight="1">
      <c r="A4" s="112" t="s">
        <v>75</v>
      </c>
      <c r="B4" s="113"/>
      <c r="C4" s="114"/>
      <c r="D4" s="115" t="s">
        <v>114</v>
      </c>
      <c r="E4" s="116" t="s">
        <v>50</v>
      </c>
      <c r="F4" s="117" t="s">
        <v>175</v>
      </c>
      <c r="G4" s="118" t="s">
        <v>176</v>
      </c>
      <c r="H4" s="115" t="s">
        <v>177</v>
      </c>
      <c r="I4" s="115" t="s">
        <v>178</v>
      </c>
      <c r="J4" s="115" t="s">
        <v>179</v>
      </c>
      <c r="K4" s="115" t="s">
        <v>180</v>
      </c>
      <c r="L4" s="115" t="s">
        <v>140</v>
      </c>
      <c r="M4" s="121" t="s">
        <v>181</v>
      </c>
      <c r="N4" s="121" t="s">
        <v>182</v>
      </c>
      <c r="O4" s="121" t="s">
        <v>183</v>
      </c>
      <c r="P4" s="121" t="s">
        <v>184</v>
      </c>
    </row>
    <row r="5" spans="1:16" ht="24.75" customHeight="1">
      <c r="A5" s="119" t="s">
        <v>77</v>
      </c>
      <c r="B5" s="119" t="s">
        <v>78</v>
      </c>
      <c r="C5" s="120" t="s">
        <v>79</v>
      </c>
      <c r="D5" s="115"/>
      <c r="E5" s="121"/>
      <c r="F5" s="122"/>
      <c r="G5" s="123"/>
      <c r="H5" s="115"/>
      <c r="I5" s="115"/>
      <c r="J5" s="115"/>
      <c r="K5" s="115"/>
      <c r="L5" s="115"/>
      <c r="M5" s="121"/>
      <c r="N5" s="121"/>
      <c r="O5" s="121"/>
      <c r="P5" s="121"/>
    </row>
    <row r="6" spans="1:16" s="108" customFormat="1" ht="22.5" customHeight="1">
      <c r="A6" s="124"/>
      <c r="B6" s="124"/>
      <c r="C6" s="124"/>
      <c r="D6" s="124" t="s">
        <v>58</v>
      </c>
      <c r="E6" s="125">
        <f>E7+E11</f>
        <v>84.31</v>
      </c>
      <c r="F6" s="125">
        <f aca="true" t="shared" si="0" ref="F6:P6">F7+F11</f>
        <v>2.32</v>
      </c>
      <c r="G6" s="125">
        <f t="shared" si="0"/>
        <v>27.88</v>
      </c>
      <c r="H6" s="125">
        <f t="shared" si="0"/>
        <v>0</v>
      </c>
      <c r="I6" s="125">
        <f t="shared" si="0"/>
        <v>0</v>
      </c>
      <c r="J6" s="125">
        <f t="shared" si="0"/>
        <v>19.12</v>
      </c>
      <c r="K6" s="125">
        <f t="shared" si="0"/>
        <v>0</v>
      </c>
      <c r="L6" s="125">
        <f t="shared" si="0"/>
        <v>0</v>
      </c>
      <c r="M6" s="125">
        <f t="shared" si="0"/>
        <v>0</v>
      </c>
      <c r="N6" s="125">
        <f t="shared" si="0"/>
        <v>0</v>
      </c>
      <c r="O6" s="125">
        <f t="shared" si="0"/>
        <v>0</v>
      </c>
      <c r="P6" s="125">
        <f t="shared" si="0"/>
        <v>34.99</v>
      </c>
    </row>
    <row r="7" spans="1:16" s="108" customFormat="1" ht="22.5" customHeight="1">
      <c r="A7" s="124" t="s">
        <v>101</v>
      </c>
      <c r="B7" s="126"/>
      <c r="C7" s="126"/>
      <c r="D7" s="127" t="s">
        <v>102</v>
      </c>
      <c r="E7" s="125">
        <f>E8</f>
        <v>64.31</v>
      </c>
      <c r="F7" s="125">
        <f aca="true" t="shared" si="1" ref="F7:P7">F8</f>
        <v>2.32</v>
      </c>
      <c r="G7" s="125">
        <f t="shared" si="1"/>
        <v>27.88</v>
      </c>
      <c r="H7" s="125">
        <f t="shared" si="1"/>
        <v>0</v>
      </c>
      <c r="I7" s="125">
        <f t="shared" si="1"/>
        <v>0</v>
      </c>
      <c r="J7" s="125">
        <f t="shared" si="1"/>
        <v>19.12</v>
      </c>
      <c r="K7" s="125">
        <f t="shared" si="1"/>
        <v>0</v>
      </c>
      <c r="L7" s="125">
        <f t="shared" si="1"/>
        <v>0</v>
      </c>
      <c r="M7" s="125">
        <f t="shared" si="1"/>
        <v>0</v>
      </c>
      <c r="N7" s="125">
        <f t="shared" si="1"/>
        <v>0</v>
      </c>
      <c r="O7" s="125">
        <f t="shared" si="1"/>
        <v>0</v>
      </c>
      <c r="P7" s="125">
        <f t="shared" si="1"/>
        <v>14.99</v>
      </c>
    </row>
    <row r="8" spans="1:16" s="108" customFormat="1" ht="22.5" customHeight="1">
      <c r="A8" s="124" t="s">
        <v>185</v>
      </c>
      <c r="B8" s="128" t="s">
        <v>103</v>
      </c>
      <c r="C8" s="124"/>
      <c r="D8" s="127" t="s">
        <v>104</v>
      </c>
      <c r="E8" s="125">
        <f>E9+E10</f>
        <v>64.31</v>
      </c>
      <c r="F8" s="125">
        <f aca="true" t="shared" si="2" ref="F8:P8">F9+F10</f>
        <v>2.32</v>
      </c>
      <c r="G8" s="125">
        <f t="shared" si="2"/>
        <v>27.88</v>
      </c>
      <c r="H8" s="125">
        <f t="shared" si="2"/>
        <v>0</v>
      </c>
      <c r="I8" s="125">
        <f t="shared" si="2"/>
        <v>0</v>
      </c>
      <c r="J8" s="125">
        <f t="shared" si="2"/>
        <v>19.12</v>
      </c>
      <c r="K8" s="125">
        <f t="shared" si="2"/>
        <v>0</v>
      </c>
      <c r="L8" s="125">
        <f t="shared" si="2"/>
        <v>0</v>
      </c>
      <c r="M8" s="125">
        <f t="shared" si="2"/>
        <v>0</v>
      </c>
      <c r="N8" s="125">
        <f t="shared" si="2"/>
        <v>0</v>
      </c>
      <c r="O8" s="125">
        <f t="shared" si="2"/>
        <v>0</v>
      </c>
      <c r="P8" s="125">
        <f t="shared" si="2"/>
        <v>14.99</v>
      </c>
    </row>
    <row r="9" spans="1:16" s="108" customFormat="1" ht="22.5" customHeight="1">
      <c r="A9" s="124" t="s">
        <v>101</v>
      </c>
      <c r="B9" s="128" t="s">
        <v>103</v>
      </c>
      <c r="C9" s="128" t="s">
        <v>83</v>
      </c>
      <c r="D9" s="127" t="s">
        <v>105</v>
      </c>
      <c r="E9" s="125">
        <f>F9+G9+H9+I9+J9+K9+L9+M9+N9+O9+P9</f>
        <v>61.9</v>
      </c>
      <c r="F9" s="129">
        <v>2.32</v>
      </c>
      <c r="G9" s="130">
        <v>27.88</v>
      </c>
      <c r="H9" s="130"/>
      <c r="I9" s="130"/>
      <c r="J9" s="130">
        <v>19.12</v>
      </c>
      <c r="K9" s="130"/>
      <c r="L9" s="130"/>
      <c r="M9" s="130"/>
      <c r="N9" s="130"/>
      <c r="O9" s="130"/>
      <c r="P9" s="134">
        <v>12.58</v>
      </c>
    </row>
    <row r="10" spans="1:16" s="108" customFormat="1" ht="22.5" customHeight="1">
      <c r="A10" s="124" t="s">
        <v>186</v>
      </c>
      <c r="B10" s="128" t="s">
        <v>187</v>
      </c>
      <c r="C10" s="128" t="s">
        <v>88</v>
      </c>
      <c r="D10" s="127" t="s">
        <v>106</v>
      </c>
      <c r="E10" s="125">
        <f>F10+G10+H10+I10+J10+K10+L10+M10+N10+O10+P10</f>
        <v>2.41</v>
      </c>
      <c r="F10" s="129"/>
      <c r="G10" s="130"/>
      <c r="H10" s="130">
        <v>0</v>
      </c>
      <c r="I10" s="130">
        <v>0</v>
      </c>
      <c r="J10" s="130">
        <v>0</v>
      </c>
      <c r="K10" s="130">
        <v>0</v>
      </c>
      <c r="L10" s="130">
        <v>0</v>
      </c>
      <c r="M10" s="130">
        <v>0</v>
      </c>
      <c r="N10" s="130">
        <v>0</v>
      </c>
      <c r="O10" s="130">
        <v>0</v>
      </c>
      <c r="P10" s="134">
        <v>2.41</v>
      </c>
    </row>
    <row r="11" spans="1:16" ht="22.5" customHeight="1">
      <c r="A11" s="124" t="s">
        <v>80</v>
      </c>
      <c r="B11" s="128"/>
      <c r="C11" s="128"/>
      <c r="D11" s="124" t="s">
        <v>81</v>
      </c>
      <c r="E11" s="125">
        <f>F11+G11+H11+I11+J11+K11+L11+M11+N11+O11+P11</f>
        <v>20</v>
      </c>
      <c r="F11" s="129">
        <v>0</v>
      </c>
      <c r="G11" s="130">
        <v>0</v>
      </c>
      <c r="H11" s="130">
        <v>0</v>
      </c>
      <c r="I11" s="130">
        <v>0</v>
      </c>
      <c r="J11" s="130">
        <v>0</v>
      </c>
      <c r="K11" s="130">
        <v>0</v>
      </c>
      <c r="L11" s="130">
        <v>0</v>
      </c>
      <c r="M11" s="130">
        <v>0</v>
      </c>
      <c r="N11" s="130">
        <v>0</v>
      </c>
      <c r="O11" s="130">
        <v>0</v>
      </c>
      <c r="P11" s="134">
        <v>20</v>
      </c>
    </row>
    <row r="12" spans="1:16" ht="22.5" customHeight="1">
      <c r="A12" s="124" t="s">
        <v>82</v>
      </c>
      <c r="B12" s="128" t="s">
        <v>83</v>
      </c>
      <c r="C12" s="128"/>
      <c r="D12" s="124" t="s">
        <v>84</v>
      </c>
      <c r="E12" s="125">
        <f>F12+G12+H12+I12+J12+K12+L12+M12+N12+O12+P12</f>
        <v>20</v>
      </c>
      <c r="F12" s="129">
        <v>0</v>
      </c>
      <c r="G12" s="130">
        <v>0</v>
      </c>
      <c r="H12" s="130">
        <v>0</v>
      </c>
      <c r="I12" s="130">
        <v>0</v>
      </c>
      <c r="J12" s="130">
        <v>0</v>
      </c>
      <c r="K12" s="130">
        <v>0</v>
      </c>
      <c r="L12" s="130">
        <v>0</v>
      </c>
      <c r="M12" s="130">
        <v>0</v>
      </c>
      <c r="N12" s="130">
        <v>0</v>
      </c>
      <c r="O12" s="130">
        <v>0</v>
      </c>
      <c r="P12" s="134">
        <v>20</v>
      </c>
    </row>
    <row r="13" spans="1:16" ht="22.5" customHeight="1">
      <c r="A13" s="124" t="s">
        <v>85</v>
      </c>
      <c r="B13" s="128" t="s">
        <v>86</v>
      </c>
      <c r="C13" s="128" t="s">
        <v>83</v>
      </c>
      <c r="D13" s="124" t="s">
        <v>87</v>
      </c>
      <c r="E13" s="125">
        <f>F13+G13+H13+I13+J13+K13+L13+M13+N13+O13+P13</f>
        <v>20</v>
      </c>
      <c r="F13" s="129">
        <v>0</v>
      </c>
      <c r="G13" s="130">
        <v>0</v>
      </c>
      <c r="H13" s="130">
        <v>0</v>
      </c>
      <c r="I13" s="130">
        <v>0</v>
      </c>
      <c r="J13" s="130">
        <v>0</v>
      </c>
      <c r="K13" s="130">
        <v>0</v>
      </c>
      <c r="L13" s="130">
        <v>0</v>
      </c>
      <c r="M13" s="130">
        <v>0</v>
      </c>
      <c r="N13" s="130">
        <v>0</v>
      </c>
      <c r="O13" s="130">
        <v>0</v>
      </c>
      <c r="P13" s="134">
        <v>20</v>
      </c>
    </row>
  </sheetData>
  <sheetProtection formatCells="0" formatColumns="0" formatRows="0"/>
  <mergeCells count="13">
    <mergeCell ref="D4:D5"/>
    <mergeCell ref="E4:E5"/>
    <mergeCell ref="F4:F5"/>
    <mergeCell ref="G4:G5"/>
    <mergeCell ref="H4:H5"/>
    <mergeCell ref="I4:I5"/>
    <mergeCell ref="J4:J5"/>
    <mergeCell ref="K4:K5"/>
    <mergeCell ref="L4:L5"/>
    <mergeCell ref="M4:M5"/>
    <mergeCell ref="N4:N5"/>
    <mergeCell ref="O4:O5"/>
    <mergeCell ref="P4:P5"/>
  </mergeCells>
  <printOptions/>
  <pageMargins left="0.75" right="0.75" top="1" bottom="1" header="0.5" footer="0.5"/>
  <pageSetup horizontalDpi="200" verticalDpi="200" orientation="landscape" paperSize="9" scale="75"/>
</worksheet>
</file>

<file path=xl/worksheets/sheet14.xml><?xml version="1.0" encoding="utf-8"?>
<worksheet xmlns="http://schemas.openxmlformats.org/spreadsheetml/2006/main" xmlns:r="http://schemas.openxmlformats.org/officeDocument/2006/relationships">
  <dimension ref="A1:IQ19"/>
  <sheetViews>
    <sheetView showGridLines="0" showZeros="0" workbookViewId="0" topLeftCell="A1">
      <selection activeCell="A2" sqref="A2:IV2"/>
    </sheetView>
  </sheetViews>
  <sheetFormatPr defaultColWidth="9.16015625" defaultRowHeight="11.25"/>
  <cols>
    <col min="1" max="3" width="5.66015625" style="96" customWidth="1"/>
    <col min="4" max="4" width="21.33203125" style="96" customWidth="1"/>
    <col min="5" max="5" width="19" style="96" customWidth="1"/>
    <col min="6" max="6" width="14.33203125" style="96" customWidth="1"/>
    <col min="7" max="7" width="16.83203125" style="96" customWidth="1"/>
    <col min="8" max="8" width="17" style="96" customWidth="1"/>
    <col min="9" max="9" width="14.5" style="96" customWidth="1"/>
    <col min="10" max="10" width="28.16015625" style="96" customWidth="1"/>
    <col min="11" max="11" width="18.33203125" style="96" customWidth="1"/>
    <col min="12" max="16384" width="8" style="96" customWidth="1"/>
  </cols>
  <sheetData>
    <row r="1" ht="21" customHeight="1">
      <c r="A1" s="3" t="s">
        <v>210</v>
      </c>
    </row>
    <row r="2" spans="1:11" ht="36.75" customHeight="1">
      <c r="A2" s="97" t="s">
        <v>211</v>
      </c>
      <c r="B2" s="98"/>
      <c r="C2" s="98"/>
      <c r="D2" s="98"/>
      <c r="E2" s="98"/>
      <c r="F2" s="98"/>
      <c r="G2" s="98"/>
      <c r="H2" s="98"/>
      <c r="I2" s="98"/>
      <c r="J2" s="98"/>
      <c r="K2" s="98"/>
    </row>
    <row r="3" spans="1:11" ht="21.75" customHeight="1">
      <c r="A3" s="99"/>
      <c r="B3" s="99"/>
      <c r="C3" s="99"/>
      <c r="D3" s="99"/>
      <c r="E3" s="99"/>
      <c r="F3" s="99"/>
      <c r="G3" s="99"/>
      <c r="H3" s="99"/>
      <c r="I3" s="99"/>
      <c r="J3" s="99"/>
      <c r="K3" s="60" t="s">
        <v>2</v>
      </c>
    </row>
    <row r="4" spans="1:11" ht="18.75" customHeight="1">
      <c r="A4" s="39" t="s">
        <v>75</v>
      </c>
      <c r="B4" s="39"/>
      <c r="C4" s="39"/>
      <c r="D4" s="39"/>
      <c r="E4" s="100" t="s">
        <v>212</v>
      </c>
      <c r="F4" s="39" t="s">
        <v>115</v>
      </c>
      <c r="G4" s="39"/>
      <c r="H4" s="39"/>
      <c r="I4" s="101"/>
      <c r="J4" s="43" t="s">
        <v>116</v>
      </c>
      <c r="K4" s="43" t="s">
        <v>117</v>
      </c>
    </row>
    <row r="5" spans="1:11" ht="19.5" customHeight="1">
      <c r="A5" s="101" t="s">
        <v>200</v>
      </c>
      <c r="B5" s="102"/>
      <c r="C5" s="100"/>
      <c r="D5" s="43" t="s">
        <v>76</v>
      </c>
      <c r="E5" s="100"/>
      <c r="F5" s="39" t="s">
        <v>58</v>
      </c>
      <c r="G5" s="39" t="s">
        <v>119</v>
      </c>
      <c r="H5" s="39" t="s">
        <v>120</v>
      </c>
      <c r="I5" s="39" t="s">
        <v>121</v>
      </c>
      <c r="J5" s="46"/>
      <c r="K5" s="46"/>
    </row>
    <row r="6" spans="1:11" ht="23.25" customHeight="1">
      <c r="A6" s="39" t="s">
        <v>77</v>
      </c>
      <c r="B6" s="39" t="s">
        <v>78</v>
      </c>
      <c r="C6" s="39" t="s">
        <v>79</v>
      </c>
      <c r="D6" s="103"/>
      <c r="E6" s="100"/>
      <c r="F6" s="39"/>
      <c r="G6" s="39"/>
      <c r="H6" s="39"/>
      <c r="I6" s="39"/>
      <c r="J6" s="103"/>
      <c r="K6" s="103"/>
    </row>
    <row r="7" spans="1:11" s="95" customFormat="1" ht="26.25" customHeight="1">
      <c r="A7" s="104"/>
      <c r="B7" s="104"/>
      <c r="C7" s="104"/>
      <c r="D7" s="104"/>
      <c r="E7" s="105"/>
      <c r="F7" s="106"/>
      <c r="G7" s="107"/>
      <c r="H7" s="107"/>
      <c r="I7" s="107"/>
      <c r="J7" s="105"/>
      <c r="K7" s="105"/>
    </row>
    <row r="8" spans="1:251" ht="30" customHeight="1">
      <c r="A8" s="108"/>
      <c r="B8" s="95"/>
      <c r="C8" s="95"/>
      <c r="D8" s="108"/>
      <c r="F8" s="108"/>
      <c r="H8" s="108"/>
      <c r="I8" s="95"/>
      <c r="J8" s="95"/>
      <c r="K8" s="95"/>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row>
    <row r="9" spans="1:251" ht="30" customHeight="1">
      <c r="A9" s="108"/>
      <c r="B9" s="108"/>
      <c r="C9"/>
      <c r="D9" s="108"/>
      <c r="E9" s="108"/>
      <c r="F9" s="108"/>
      <c r="G9"/>
      <c r="H9" s="108"/>
      <c r="I9" s="108"/>
      <c r="J9" s="108"/>
      <c r="K9" s="108"/>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row>
    <row r="10" spans="1:251" ht="30" customHeight="1">
      <c r="A10"/>
      <c r="B10" s="108"/>
      <c r="C10" s="108"/>
      <c r="D10" s="108"/>
      <c r="E10" s="108"/>
      <c r="F10"/>
      <c r="G10"/>
      <c r="H10"/>
      <c r="I10" s="108"/>
      <c r="J10" s="108"/>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row>
    <row r="11" spans="1:251" ht="30" customHeight="1">
      <c r="A11"/>
      <c r="B11"/>
      <c r="C11"/>
      <c r="D11" s="108"/>
      <c r="E11" s="108"/>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row>
    <row r="12" spans="1:251" ht="30" customHeight="1">
      <c r="A12"/>
      <c r="B12"/>
      <c r="C12"/>
      <c r="D12" s="108"/>
      <c r="E12" s="108"/>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row>
    <row r="13" spans="1:251" ht="30" customHeight="1">
      <c r="A13"/>
      <c r="B13"/>
      <c r="C13"/>
      <c r="D13" s="108"/>
      <c r="E13" s="108"/>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row>
    <row r="14" spans="1:251" ht="30"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row>
    <row r="15" spans="1:251" ht="30"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row>
    <row r="16" spans="1:251" ht="30"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row>
    <row r="17" spans="1:251" ht="30"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row>
    <row r="18" spans="1:251" ht="30"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row>
    <row r="19" spans="1:251" ht="23.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row>
  </sheetData>
  <sheetProtection formatCells="0" formatColumns="0" formatRows="0"/>
  <mergeCells count="12">
    <mergeCell ref="A3:I3"/>
    <mergeCell ref="A4:D4"/>
    <mergeCell ref="F4:I4"/>
    <mergeCell ref="A5:C5"/>
    <mergeCell ref="D5:D6"/>
    <mergeCell ref="E4:E6"/>
    <mergeCell ref="F5:F6"/>
    <mergeCell ref="G5:G6"/>
    <mergeCell ref="H5:H6"/>
    <mergeCell ref="I5:I6"/>
    <mergeCell ref="J4:J6"/>
    <mergeCell ref="K4:K6"/>
  </mergeCells>
  <printOptions/>
  <pageMargins left="0.71" right="0.71" top="0.63" bottom="0.75" header="0.31" footer="0.31"/>
  <pageSetup horizontalDpi="600" verticalDpi="600" orientation="landscape" paperSize="9" scale="90"/>
</worksheet>
</file>

<file path=xl/worksheets/sheet15.xml><?xml version="1.0" encoding="utf-8"?>
<worksheet xmlns="http://schemas.openxmlformats.org/spreadsheetml/2006/main" xmlns:r="http://schemas.openxmlformats.org/officeDocument/2006/relationships">
  <dimension ref="A1:K14"/>
  <sheetViews>
    <sheetView showGridLines="0" showZeros="0" workbookViewId="0" topLeftCell="A1">
      <selection activeCell="A2" sqref="A2:IV2"/>
    </sheetView>
  </sheetViews>
  <sheetFormatPr defaultColWidth="9.16015625" defaultRowHeight="12.75" customHeight="1"/>
  <cols>
    <col min="1" max="1" width="9.5" style="84" customWidth="1"/>
    <col min="2" max="2" width="7" style="84" customWidth="1"/>
    <col min="3" max="3" width="5.5" style="84" customWidth="1"/>
    <col min="4" max="4" width="35.83203125" style="84" customWidth="1"/>
    <col min="5" max="5" width="22.66015625" style="84" customWidth="1"/>
    <col min="6" max="9" width="12" style="84" customWidth="1"/>
    <col min="10" max="10" width="16.5" style="84" customWidth="1"/>
    <col min="11" max="11" width="16.33203125" style="84" customWidth="1"/>
    <col min="12" max="247" width="9.16015625" style="84" customWidth="1"/>
    <col min="248" max="16384" width="9.16015625" style="84" customWidth="1"/>
  </cols>
  <sheetData>
    <row r="1" ht="19.5" customHeight="1">
      <c r="A1" s="3" t="s">
        <v>213</v>
      </c>
    </row>
    <row r="2" spans="1:11" ht="37.5" customHeight="1">
      <c r="A2" s="85" t="s">
        <v>214</v>
      </c>
      <c r="B2" s="86"/>
      <c r="C2" s="86"/>
      <c r="D2" s="86"/>
      <c r="E2" s="86"/>
      <c r="F2" s="86"/>
      <c r="G2" s="86"/>
      <c r="H2" s="86"/>
      <c r="I2" s="86"/>
      <c r="J2" s="86"/>
      <c r="K2" s="86"/>
    </row>
    <row r="3" spans="1:11" ht="21.75" customHeight="1">
      <c r="A3"/>
      <c r="B3" s="87"/>
      <c r="C3" s="87"/>
      <c r="D3" s="87"/>
      <c r="E3" s="87"/>
      <c r="F3" s="87"/>
      <c r="G3" s="87"/>
      <c r="H3" s="87"/>
      <c r="I3" s="87"/>
      <c r="J3" s="87"/>
      <c r="K3" s="60" t="s">
        <v>2</v>
      </c>
    </row>
    <row r="4" spans="1:11" ht="26.25" customHeight="1">
      <c r="A4" s="66" t="s">
        <v>75</v>
      </c>
      <c r="B4" s="66"/>
      <c r="C4" s="67"/>
      <c r="D4" s="68" t="s">
        <v>114</v>
      </c>
      <c r="E4" s="68" t="s">
        <v>50</v>
      </c>
      <c r="F4" s="66" t="s">
        <v>115</v>
      </c>
      <c r="G4" s="69"/>
      <c r="H4" s="69"/>
      <c r="I4" s="69"/>
      <c r="J4" s="78" t="s">
        <v>116</v>
      </c>
      <c r="K4" s="92" t="s">
        <v>117</v>
      </c>
    </row>
    <row r="5" spans="1:11" ht="38.25" customHeight="1">
      <c r="A5" s="70" t="s">
        <v>77</v>
      </c>
      <c r="B5" s="70" t="s">
        <v>78</v>
      </c>
      <c r="C5" s="70" t="s">
        <v>79</v>
      </c>
      <c r="D5" s="71"/>
      <c r="E5" s="71"/>
      <c r="F5" s="72" t="s">
        <v>58</v>
      </c>
      <c r="G5" s="73" t="s">
        <v>119</v>
      </c>
      <c r="H5" s="74" t="s">
        <v>120</v>
      </c>
      <c r="I5" s="79" t="s">
        <v>121</v>
      </c>
      <c r="J5" s="80"/>
      <c r="K5" s="93"/>
    </row>
    <row r="6" spans="1:11" s="83" customFormat="1" ht="24" customHeight="1">
      <c r="A6" s="88"/>
      <c r="B6" s="88"/>
      <c r="C6" s="88"/>
      <c r="D6" s="88" t="s">
        <v>58</v>
      </c>
      <c r="E6" s="89"/>
      <c r="F6" s="89"/>
      <c r="G6" s="89"/>
      <c r="H6" s="89"/>
      <c r="I6" s="89"/>
      <c r="J6" s="89">
        <v>0</v>
      </c>
      <c r="K6" s="94">
        <v>0</v>
      </c>
    </row>
    <row r="7" spans="1:11" ht="24" customHeight="1">
      <c r="A7" s="88"/>
      <c r="B7" s="88"/>
      <c r="C7" s="88"/>
      <c r="D7" s="88"/>
      <c r="E7" s="89"/>
      <c r="F7" s="89"/>
      <c r="G7" s="89"/>
      <c r="H7" s="89"/>
      <c r="I7" s="89"/>
      <c r="J7" s="89"/>
      <c r="K7" s="94"/>
    </row>
    <row r="8" spans="1:11" ht="24" customHeight="1">
      <c r="A8" s="88"/>
      <c r="B8" s="88"/>
      <c r="C8" s="88"/>
      <c r="D8" s="88"/>
      <c r="E8" s="89"/>
      <c r="F8" s="89"/>
      <c r="G8" s="89"/>
      <c r="H8" s="89"/>
      <c r="I8" s="89"/>
      <c r="J8" s="89"/>
      <c r="K8" s="94"/>
    </row>
    <row r="9" spans="1:11" ht="24" customHeight="1">
      <c r="A9" s="88"/>
      <c r="B9" s="88"/>
      <c r="C9" s="88"/>
      <c r="D9" s="88"/>
      <c r="E9" s="89"/>
      <c r="F9" s="89"/>
      <c r="G9" s="89"/>
      <c r="H9" s="89"/>
      <c r="I9" s="89"/>
      <c r="J9" s="89"/>
      <c r="K9" s="94"/>
    </row>
    <row r="10" spans="1:11" ht="24" customHeight="1">
      <c r="A10" s="88"/>
      <c r="B10" s="88"/>
      <c r="C10" s="88"/>
      <c r="D10" s="90"/>
      <c r="E10" s="91"/>
      <c r="F10" s="91"/>
      <c r="G10" s="91"/>
      <c r="H10" s="89"/>
      <c r="I10" s="89"/>
      <c r="J10" s="89"/>
      <c r="K10" s="94"/>
    </row>
    <row r="11" spans="1:11" ht="24" customHeight="1">
      <c r="A11" s="88"/>
      <c r="B11" s="88"/>
      <c r="C11" s="88"/>
      <c r="D11" s="90"/>
      <c r="E11" s="91"/>
      <c r="F11" s="91"/>
      <c r="G11" s="91"/>
      <c r="H11" s="89"/>
      <c r="I11" s="89"/>
      <c r="J11" s="89"/>
      <c r="K11" s="94"/>
    </row>
    <row r="12" spans="1:11" ht="24" customHeight="1">
      <c r="A12" s="88"/>
      <c r="B12" s="88"/>
      <c r="C12" s="88"/>
      <c r="D12" s="88"/>
      <c r="E12" s="89"/>
      <c r="F12" s="89"/>
      <c r="G12" s="89"/>
      <c r="H12" s="89"/>
      <c r="I12" s="89"/>
      <c r="J12" s="89"/>
      <c r="K12" s="94"/>
    </row>
    <row r="13" ht="12.75" customHeight="1">
      <c r="E13" s="83"/>
    </row>
    <row r="14" ht="12.75" customHeight="1">
      <c r="E14" s="83"/>
    </row>
  </sheetData>
  <sheetProtection formatCells="0" formatColumns="0" formatRows="0"/>
  <mergeCells count="4">
    <mergeCell ref="D4:D5"/>
    <mergeCell ref="E4:E5"/>
    <mergeCell ref="J4:J5"/>
    <mergeCell ref="K4:K5"/>
  </mergeCells>
  <printOptions horizontalCentered="1"/>
  <pageMargins left="0.35" right="0.35" top="0.59" bottom="0.59" header="0.5" footer="0.5"/>
  <pageSetup blackAndWhite="1" horizontalDpi="200" verticalDpi="200" orientation="landscape" paperSize="9" scale="75"/>
</worksheet>
</file>

<file path=xl/worksheets/sheet16.xml><?xml version="1.0" encoding="utf-8"?>
<worksheet xmlns="http://schemas.openxmlformats.org/spreadsheetml/2006/main" xmlns:r="http://schemas.openxmlformats.org/officeDocument/2006/relationships">
  <dimension ref="A1:K20"/>
  <sheetViews>
    <sheetView showGridLines="0" showZeros="0" workbookViewId="0" topLeftCell="A1">
      <selection activeCell="A2" sqref="A2:IV2"/>
    </sheetView>
  </sheetViews>
  <sheetFormatPr defaultColWidth="9.16015625" defaultRowHeight="12.75" customHeight="1"/>
  <cols>
    <col min="1" max="1" width="9" style="63" customWidth="1"/>
    <col min="2" max="2" width="7.5" style="63" customWidth="1"/>
    <col min="3" max="3" width="5.33203125" style="63" customWidth="1"/>
    <col min="4" max="4" width="22.5" style="63" customWidth="1"/>
    <col min="5" max="5" width="25.33203125" style="63" customWidth="1"/>
    <col min="6" max="10" width="18" style="63" customWidth="1"/>
    <col min="11" max="11" width="16.83203125" style="63" customWidth="1"/>
    <col min="12" max="246" width="9.16015625" style="63" customWidth="1"/>
    <col min="247" max="16384" width="9.16015625" style="63" customWidth="1"/>
  </cols>
  <sheetData>
    <row r="1" ht="15" customHeight="1">
      <c r="A1" s="3" t="s">
        <v>215</v>
      </c>
    </row>
    <row r="2" spans="1:11" ht="27" customHeight="1">
      <c r="A2" s="64" t="s">
        <v>216</v>
      </c>
      <c r="B2" s="65"/>
      <c r="C2" s="65"/>
      <c r="D2" s="65"/>
      <c r="E2" s="65"/>
      <c r="F2" s="65"/>
      <c r="G2" s="65"/>
      <c r="H2" s="65"/>
      <c r="I2" s="65"/>
      <c r="J2" s="65"/>
      <c r="K2" s="65"/>
    </row>
    <row r="3" ht="21" customHeight="1">
      <c r="K3" s="60" t="s">
        <v>2</v>
      </c>
    </row>
    <row r="4" spans="1:11" ht="31.5" customHeight="1">
      <c r="A4" s="66" t="s">
        <v>75</v>
      </c>
      <c r="B4" s="66"/>
      <c r="C4" s="67"/>
      <c r="D4" s="68" t="s">
        <v>114</v>
      </c>
      <c r="E4" s="68" t="s">
        <v>50</v>
      </c>
      <c r="F4" s="66" t="s">
        <v>115</v>
      </c>
      <c r="G4" s="69"/>
      <c r="H4" s="69"/>
      <c r="I4" s="69"/>
      <c r="J4" s="78" t="s">
        <v>116</v>
      </c>
      <c r="K4" s="68" t="s">
        <v>117</v>
      </c>
    </row>
    <row r="5" spans="1:11" ht="30.75" customHeight="1">
      <c r="A5" s="70" t="s">
        <v>77</v>
      </c>
      <c r="B5" s="70" t="s">
        <v>78</v>
      </c>
      <c r="C5" s="70" t="s">
        <v>79</v>
      </c>
      <c r="D5" s="71"/>
      <c r="E5" s="71"/>
      <c r="F5" s="72" t="s">
        <v>58</v>
      </c>
      <c r="G5" s="73" t="s">
        <v>119</v>
      </c>
      <c r="H5" s="74" t="s">
        <v>120</v>
      </c>
      <c r="I5" s="79" t="s">
        <v>121</v>
      </c>
      <c r="J5" s="80"/>
      <c r="K5" s="71"/>
    </row>
    <row r="6" spans="1:11" s="62" customFormat="1" ht="23.25" customHeight="1">
      <c r="A6" s="75"/>
      <c r="B6" s="75"/>
      <c r="C6" s="76"/>
      <c r="D6" s="75" t="s">
        <v>58</v>
      </c>
      <c r="E6" s="77">
        <f>E7+E18</f>
        <v>2905.0299999999993</v>
      </c>
      <c r="F6" s="77"/>
      <c r="G6" s="77"/>
      <c r="H6" s="77"/>
      <c r="I6" s="77"/>
      <c r="J6" s="77"/>
      <c r="K6" s="81">
        <v>0</v>
      </c>
    </row>
    <row r="7" spans="1:11" ht="23.25" customHeight="1">
      <c r="A7" s="75" t="s">
        <v>80</v>
      </c>
      <c r="B7" s="75"/>
      <c r="C7" s="76"/>
      <c r="D7" s="75" t="s">
        <v>81</v>
      </c>
      <c r="E7" s="77">
        <f>E8+E16</f>
        <v>2745.8899999999994</v>
      </c>
      <c r="F7" s="77">
        <f aca="true" t="shared" si="0" ref="F7:K7">F8+F16</f>
        <v>2246.25</v>
      </c>
      <c r="G7" s="77">
        <f t="shared" si="0"/>
        <v>1682.9799999999998</v>
      </c>
      <c r="H7" s="77">
        <f t="shared" si="0"/>
        <v>563.27</v>
      </c>
      <c r="I7" s="77">
        <f t="shared" si="0"/>
        <v>0</v>
      </c>
      <c r="J7" s="77">
        <f t="shared" si="0"/>
        <v>499.64</v>
      </c>
      <c r="K7" s="82">
        <f t="shared" si="0"/>
        <v>0</v>
      </c>
    </row>
    <row r="8" spans="1:11" ht="23.25" customHeight="1">
      <c r="A8" s="75" t="s">
        <v>82</v>
      </c>
      <c r="B8" s="75" t="s">
        <v>83</v>
      </c>
      <c r="C8" s="76"/>
      <c r="D8" s="75" t="s">
        <v>84</v>
      </c>
      <c r="E8" s="77">
        <f>E9+E10+E11+E12+E13+E14+E15</f>
        <v>2695.8899999999994</v>
      </c>
      <c r="F8" s="77">
        <f aca="true" t="shared" si="1" ref="F8:K8">F9+F10+F11+F12+F13+F14+F15</f>
        <v>2246.25</v>
      </c>
      <c r="G8" s="77">
        <f t="shared" si="1"/>
        <v>1682.9799999999998</v>
      </c>
      <c r="H8" s="77">
        <f t="shared" si="1"/>
        <v>563.27</v>
      </c>
      <c r="I8" s="77">
        <f t="shared" si="1"/>
        <v>0</v>
      </c>
      <c r="J8" s="77">
        <f t="shared" si="1"/>
        <v>449.64</v>
      </c>
      <c r="K8" s="82">
        <f t="shared" si="1"/>
        <v>0</v>
      </c>
    </row>
    <row r="9" spans="1:11" ht="23.25" customHeight="1">
      <c r="A9" s="75" t="s">
        <v>85</v>
      </c>
      <c r="B9" s="75" t="s">
        <v>86</v>
      </c>
      <c r="C9" s="76" t="s">
        <v>83</v>
      </c>
      <c r="D9" s="75" t="s">
        <v>87</v>
      </c>
      <c r="E9" s="77">
        <f>F9+J9+K9</f>
        <v>1993.0499999999997</v>
      </c>
      <c r="F9" s="77">
        <f>G9+H9+I9</f>
        <v>1993.0499999999997</v>
      </c>
      <c r="G9" s="77">
        <v>1477.62</v>
      </c>
      <c r="H9" s="77">
        <v>515.43</v>
      </c>
      <c r="I9" s="77"/>
      <c r="J9" s="77"/>
      <c r="K9" s="81"/>
    </row>
    <row r="10" spans="1:11" ht="23.25" customHeight="1">
      <c r="A10" s="75" t="s">
        <v>85</v>
      </c>
      <c r="B10" s="75" t="s">
        <v>86</v>
      </c>
      <c r="C10" s="76" t="s">
        <v>88</v>
      </c>
      <c r="D10" s="75" t="s">
        <v>89</v>
      </c>
      <c r="E10" s="77">
        <f aca="true" t="shared" si="2" ref="E10:E15">F10+J10+K10</f>
        <v>134.68</v>
      </c>
      <c r="F10" s="77">
        <f>G10+H10+I10</f>
        <v>4</v>
      </c>
      <c r="G10" s="77"/>
      <c r="H10" s="77">
        <v>4</v>
      </c>
      <c r="I10" s="77"/>
      <c r="J10" s="77">
        <v>130.68</v>
      </c>
      <c r="K10" s="81"/>
    </row>
    <row r="11" spans="1:11" ht="23.25" customHeight="1">
      <c r="A11" s="75" t="s">
        <v>85</v>
      </c>
      <c r="B11" s="75" t="s">
        <v>86</v>
      </c>
      <c r="C11" s="76" t="s">
        <v>217</v>
      </c>
      <c r="D11" s="75" t="s">
        <v>218</v>
      </c>
      <c r="E11" s="77">
        <f t="shared" si="2"/>
        <v>70.74</v>
      </c>
      <c r="F11" s="77">
        <f>G11+H11+I11</f>
        <v>0</v>
      </c>
      <c r="G11" s="77"/>
      <c r="H11" s="77"/>
      <c r="I11" s="77"/>
      <c r="J11" s="77">
        <v>70.74</v>
      </c>
      <c r="K11" s="81"/>
    </row>
    <row r="12" spans="1:11" ht="23.25" customHeight="1">
      <c r="A12" s="75" t="s">
        <v>85</v>
      </c>
      <c r="B12" s="75" t="s">
        <v>86</v>
      </c>
      <c r="C12" s="76" t="s">
        <v>92</v>
      </c>
      <c r="D12" s="75" t="s">
        <v>93</v>
      </c>
      <c r="E12" s="77">
        <f t="shared" si="2"/>
        <v>75.26</v>
      </c>
      <c r="F12" s="77">
        <f aca="true" t="shared" si="3" ref="F12:F20">G12+H12+I12</f>
        <v>75.26</v>
      </c>
      <c r="G12" s="77">
        <v>75.26</v>
      </c>
      <c r="H12" s="77"/>
      <c r="I12" s="77"/>
      <c r="J12" s="77"/>
      <c r="K12" s="81"/>
    </row>
    <row r="13" spans="1:11" ht="23.25" customHeight="1">
      <c r="A13" s="75" t="s">
        <v>85</v>
      </c>
      <c r="B13" s="75" t="s">
        <v>86</v>
      </c>
      <c r="C13" s="76" t="s">
        <v>94</v>
      </c>
      <c r="D13" s="75" t="s">
        <v>95</v>
      </c>
      <c r="E13" s="77">
        <f t="shared" si="2"/>
        <v>57.54</v>
      </c>
      <c r="F13" s="77">
        <f t="shared" si="3"/>
        <v>0</v>
      </c>
      <c r="G13" s="77"/>
      <c r="H13" s="77"/>
      <c r="I13" s="77"/>
      <c r="J13" s="77">
        <v>57.54</v>
      </c>
      <c r="K13" s="81"/>
    </row>
    <row r="14" spans="1:11" ht="23.25" customHeight="1">
      <c r="A14" s="75" t="s">
        <v>85</v>
      </c>
      <c r="B14" s="75" t="s">
        <v>86</v>
      </c>
      <c r="C14" s="76" t="s">
        <v>96</v>
      </c>
      <c r="D14" s="75" t="s">
        <v>97</v>
      </c>
      <c r="E14" s="77">
        <f t="shared" si="2"/>
        <v>37.02</v>
      </c>
      <c r="F14" s="77">
        <f t="shared" si="3"/>
        <v>0</v>
      </c>
      <c r="G14" s="77"/>
      <c r="H14" s="77"/>
      <c r="I14" s="77"/>
      <c r="J14" s="77">
        <v>37.02</v>
      </c>
      <c r="K14" s="81"/>
    </row>
    <row r="15" spans="1:11" ht="23.25" customHeight="1">
      <c r="A15" s="75" t="s">
        <v>85</v>
      </c>
      <c r="B15" s="75" t="s">
        <v>86</v>
      </c>
      <c r="C15" s="76" t="s">
        <v>98</v>
      </c>
      <c r="D15" s="75" t="s">
        <v>99</v>
      </c>
      <c r="E15" s="77">
        <f t="shared" si="2"/>
        <v>327.6</v>
      </c>
      <c r="F15" s="77">
        <f t="shared" si="3"/>
        <v>173.94</v>
      </c>
      <c r="G15" s="77">
        <v>130.1</v>
      </c>
      <c r="H15" s="77">
        <v>43.84</v>
      </c>
      <c r="I15" s="77"/>
      <c r="J15" s="77">
        <v>153.66</v>
      </c>
      <c r="K15" s="81"/>
    </row>
    <row r="16" spans="1:11" ht="23.25" customHeight="1">
      <c r="A16" s="75" t="s">
        <v>82</v>
      </c>
      <c r="B16" s="75" t="s">
        <v>98</v>
      </c>
      <c r="C16" s="76"/>
      <c r="D16" s="75" t="s">
        <v>100</v>
      </c>
      <c r="E16" s="77">
        <f>E17</f>
        <v>50</v>
      </c>
      <c r="F16" s="77">
        <f aca="true" t="shared" si="4" ref="F16:K16">F17</f>
        <v>0</v>
      </c>
      <c r="G16" s="77">
        <f t="shared" si="4"/>
        <v>0</v>
      </c>
      <c r="H16" s="77">
        <f t="shared" si="4"/>
        <v>0</v>
      </c>
      <c r="I16" s="77">
        <f t="shared" si="4"/>
        <v>0</v>
      </c>
      <c r="J16" s="77">
        <f t="shared" si="4"/>
        <v>50</v>
      </c>
      <c r="K16" s="82">
        <f t="shared" si="4"/>
        <v>0</v>
      </c>
    </row>
    <row r="17" spans="1:11" ht="23.25" customHeight="1">
      <c r="A17" s="75" t="s">
        <v>85</v>
      </c>
      <c r="B17" s="75" t="s">
        <v>122</v>
      </c>
      <c r="C17" s="76" t="s">
        <v>98</v>
      </c>
      <c r="D17" s="75" t="s">
        <v>123</v>
      </c>
      <c r="E17" s="77">
        <f>F17+G17+H17+I17+J17+K17</f>
        <v>50</v>
      </c>
      <c r="F17" s="77">
        <f t="shared" si="3"/>
        <v>0</v>
      </c>
      <c r="G17" s="77"/>
      <c r="H17" s="77"/>
      <c r="I17" s="77"/>
      <c r="J17" s="77">
        <v>50</v>
      </c>
      <c r="K17" s="82"/>
    </row>
    <row r="18" spans="1:11" ht="23.25" customHeight="1">
      <c r="A18" s="75" t="s">
        <v>107</v>
      </c>
      <c r="B18" s="75"/>
      <c r="C18" s="76"/>
      <c r="D18" s="75" t="s">
        <v>108</v>
      </c>
      <c r="E18" s="77">
        <f>E19</f>
        <v>159.14</v>
      </c>
      <c r="F18" s="77">
        <f aca="true" t="shared" si="5" ref="F18:K18">F19</f>
        <v>159.14</v>
      </c>
      <c r="G18" s="77">
        <f t="shared" si="5"/>
        <v>159.14</v>
      </c>
      <c r="H18" s="77">
        <f t="shared" si="5"/>
        <v>0</v>
      </c>
      <c r="I18" s="77">
        <f t="shared" si="5"/>
        <v>0</v>
      </c>
      <c r="J18" s="77"/>
      <c r="K18" s="82">
        <f t="shared" si="5"/>
        <v>0</v>
      </c>
    </row>
    <row r="19" spans="1:11" ht="23.25" customHeight="1">
      <c r="A19" s="75" t="s">
        <v>124</v>
      </c>
      <c r="B19" s="75" t="s">
        <v>88</v>
      </c>
      <c r="C19" s="76"/>
      <c r="D19" s="75" t="s">
        <v>109</v>
      </c>
      <c r="E19" s="77">
        <f>E20</f>
        <v>159.14</v>
      </c>
      <c r="F19" s="77">
        <f aca="true" t="shared" si="6" ref="F19:K19">F20</f>
        <v>159.14</v>
      </c>
      <c r="G19" s="77">
        <f t="shared" si="6"/>
        <v>159.14</v>
      </c>
      <c r="H19" s="77">
        <f t="shared" si="6"/>
        <v>0</v>
      </c>
      <c r="I19" s="77">
        <f t="shared" si="6"/>
        <v>0</v>
      </c>
      <c r="J19" s="77">
        <f t="shared" si="6"/>
        <v>0</v>
      </c>
      <c r="K19" s="82">
        <f t="shared" si="6"/>
        <v>0</v>
      </c>
    </row>
    <row r="20" spans="1:11" ht="23.25" customHeight="1">
      <c r="A20" s="75" t="s">
        <v>125</v>
      </c>
      <c r="B20" s="75" t="s">
        <v>126</v>
      </c>
      <c r="C20" s="76" t="s">
        <v>83</v>
      </c>
      <c r="D20" s="75" t="s">
        <v>127</v>
      </c>
      <c r="E20" s="77">
        <f>F20+J20+K20</f>
        <v>159.14</v>
      </c>
      <c r="F20" s="77">
        <f t="shared" si="3"/>
        <v>159.14</v>
      </c>
      <c r="G20" s="77">
        <v>159.14</v>
      </c>
      <c r="H20" s="77">
        <v>0</v>
      </c>
      <c r="I20" s="77">
        <v>0</v>
      </c>
      <c r="J20" s="77">
        <v>0</v>
      </c>
      <c r="K20" s="81">
        <v>0</v>
      </c>
    </row>
  </sheetData>
  <sheetProtection formatCells="0" formatColumns="0" formatRows="0"/>
  <mergeCells count="4">
    <mergeCell ref="D4:D5"/>
    <mergeCell ref="E4:E5"/>
    <mergeCell ref="J4:J5"/>
    <mergeCell ref="K4:K5"/>
  </mergeCells>
  <printOptions horizontalCentered="1"/>
  <pageMargins left="0.75" right="0.75" top="1" bottom="1" header="0.5" footer="0.5"/>
  <pageSetup horizontalDpi="200" verticalDpi="200" orientation="landscape" paperSize="9" scale="85"/>
</worksheet>
</file>

<file path=xl/worksheets/sheet17.xml><?xml version="1.0" encoding="utf-8"?>
<worksheet xmlns="http://schemas.openxmlformats.org/spreadsheetml/2006/main" xmlns:r="http://schemas.openxmlformats.org/officeDocument/2006/relationships">
  <dimension ref="A1:O22"/>
  <sheetViews>
    <sheetView showGridLines="0" showZeros="0" tabSelected="1" workbookViewId="0" topLeftCell="A1">
      <selection activeCell="F7" sqref="F7:M7"/>
    </sheetView>
  </sheetViews>
  <sheetFormatPr defaultColWidth="9.16015625" defaultRowHeight="12.75" customHeight="1"/>
  <cols>
    <col min="1" max="1" width="7.33203125" style="53" customWidth="1"/>
    <col min="2" max="2" width="5.83203125" style="53" customWidth="1"/>
    <col min="3" max="3" width="5" style="53" customWidth="1"/>
    <col min="4" max="4" width="25.33203125" style="53" customWidth="1"/>
    <col min="5" max="5" width="16.33203125" style="53" customWidth="1"/>
    <col min="6" max="6" width="20.33203125" style="53" customWidth="1"/>
    <col min="7" max="7" width="16" style="53" customWidth="1"/>
    <col min="8" max="9" width="14.66015625" style="53" customWidth="1"/>
    <col min="10" max="13" width="12.5" style="53" customWidth="1"/>
    <col min="14" max="249" width="9.16015625" style="53" customWidth="1"/>
    <col min="250" max="16384" width="9.16015625" style="53" customWidth="1"/>
  </cols>
  <sheetData>
    <row r="1" ht="21" customHeight="1">
      <c r="A1" s="3" t="s">
        <v>219</v>
      </c>
    </row>
    <row r="2" spans="1:13" ht="27.75" customHeight="1">
      <c r="A2" s="54" t="s">
        <v>220</v>
      </c>
      <c r="B2" s="55"/>
      <c r="C2" s="55"/>
      <c r="D2" s="55"/>
      <c r="E2" s="55"/>
      <c r="F2" s="55"/>
      <c r="G2" s="55"/>
      <c r="H2" s="55"/>
      <c r="I2" s="55"/>
      <c r="J2" s="55"/>
      <c r="K2" s="55"/>
      <c r="L2" s="55"/>
      <c r="M2" s="55"/>
    </row>
    <row r="3" ht="18" customHeight="1">
      <c r="M3" s="60" t="s">
        <v>2</v>
      </c>
    </row>
    <row r="4" spans="1:13" ht="21" customHeight="1">
      <c r="A4" s="56" t="s">
        <v>221</v>
      </c>
      <c r="B4" s="56"/>
      <c r="C4" s="56"/>
      <c r="D4" s="57" t="s">
        <v>114</v>
      </c>
      <c r="E4" s="57" t="s">
        <v>222</v>
      </c>
      <c r="F4" s="57" t="s">
        <v>50</v>
      </c>
      <c r="G4" s="56" t="s">
        <v>51</v>
      </c>
      <c r="H4" s="56"/>
      <c r="I4" s="56"/>
      <c r="J4" s="57" t="s">
        <v>52</v>
      </c>
      <c r="K4" s="57" t="s">
        <v>223</v>
      </c>
      <c r="L4" s="57" t="s">
        <v>54</v>
      </c>
      <c r="M4" s="57" t="s">
        <v>55</v>
      </c>
    </row>
    <row r="5" spans="1:15" ht="21" customHeight="1">
      <c r="A5" s="57" t="s">
        <v>77</v>
      </c>
      <c r="B5" s="57" t="s">
        <v>78</v>
      </c>
      <c r="C5" s="57" t="s">
        <v>79</v>
      </c>
      <c r="D5" s="57"/>
      <c r="E5" s="57"/>
      <c r="F5" s="57"/>
      <c r="G5" s="57" t="s">
        <v>58</v>
      </c>
      <c r="H5" s="57" t="s">
        <v>224</v>
      </c>
      <c r="I5" s="61" t="s">
        <v>225</v>
      </c>
      <c r="J5" s="57"/>
      <c r="K5" s="57"/>
      <c r="L5" s="57"/>
      <c r="M5" s="57"/>
      <c r="O5" s="52"/>
    </row>
    <row r="6" spans="1:13" ht="30" customHeight="1">
      <c r="A6" s="57"/>
      <c r="B6" s="57"/>
      <c r="C6" s="57"/>
      <c r="D6" s="57"/>
      <c r="E6" s="57"/>
      <c r="F6" s="57"/>
      <c r="G6" s="57"/>
      <c r="H6" s="57"/>
      <c r="I6" s="61"/>
      <c r="J6" s="57"/>
      <c r="K6" s="57"/>
      <c r="L6" s="57"/>
      <c r="M6" s="57"/>
    </row>
    <row r="7" spans="1:13" s="52" customFormat="1" ht="19.5" customHeight="1">
      <c r="A7" s="58"/>
      <c r="B7" s="58"/>
      <c r="C7" s="58"/>
      <c r="D7" s="58" t="s">
        <v>58</v>
      </c>
      <c r="E7" s="58"/>
      <c r="F7" s="59">
        <f>F8</f>
        <v>499.64000000000004</v>
      </c>
      <c r="G7" s="59">
        <f aca="true" t="shared" si="0" ref="G7:M7">G8</f>
        <v>499.64000000000004</v>
      </c>
      <c r="H7" s="59">
        <f t="shared" si="0"/>
        <v>499.64000000000004</v>
      </c>
      <c r="I7" s="59">
        <f t="shared" si="0"/>
        <v>0</v>
      </c>
      <c r="J7" s="59">
        <f t="shared" si="0"/>
        <v>0</v>
      </c>
      <c r="K7" s="59">
        <f t="shared" si="0"/>
        <v>0</v>
      </c>
      <c r="L7" s="59">
        <f t="shared" si="0"/>
        <v>0</v>
      </c>
      <c r="M7" s="59">
        <f t="shared" si="0"/>
        <v>0</v>
      </c>
    </row>
    <row r="8" spans="1:13" ht="19.5" customHeight="1">
      <c r="A8" s="58" t="s">
        <v>80</v>
      </c>
      <c r="B8" s="58"/>
      <c r="C8" s="58"/>
      <c r="D8" s="58" t="s">
        <v>81</v>
      </c>
      <c r="E8" s="58"/>
      <c r="F8" s="59">
        <f>F9+F22</f>
        <v>499.64000000000004</v>
      </c>
      <c r="G8" s="59">
        <f aca="true" t="shared" si="1" ref="G8:M8">G9+G22</f>
        <v>499.64000000000004</v>
      </c>
      <c r="H8" s="59">
        <f t="shared" si="1"/>
        <v>499.64000000000004</v>
      </c>
      <c r="I8" s="59">
        <f t="shared" si="1"/>
        <v>0</v>
      </c>
      <c r="J8" s="59">
        <f t="shared" si="1"/>
        <v>0</v>
      </c>
      <c r="K8" s="59">
        <f t="shared" si="1"/>
        <v>0</v>
      </c>
      <c r="L8" s="59">
        <f t="shared" si="1"/>
        <v>0</v>
      </c>
      <c r="M8" s="59">
        <f t="shared" si="1"/>
        <v>0</v>
      </c>
    </row>
    <row r="9" spans="1:13" ht="19.5" customHeight="1">
      <c r="A9" s="58" t="s">
        <v>82</v>
      </c>
      <c r="B9" s="58" t="s">
        <v>83</v>
      </c>
      <c r="C9" s="58"/>
      <c r="D9" s="58" t="s">
        <v>84</v>
      </c>
      <c r="E9" s="58"/>
      <c r="F9" s="59">
        <f>F10+F12+F14+F16+F18+F19+F20+F21</f>
        <v>449.64000000000004</v>
      </c>
      <c r="G9" s="59">
        <f>G10+G12+G14+G16+G18+G19+G20+G21</f>
        <v>449.64000000000004</v>
      </c>
      <c r="H9" s="59">
        <f>H10+H12+H14+H16+H18+H19+H20+H21</f>
        <v>449.64000000000004</v>
      </c>
      <c r="I9" s="59">
        <v>0</v>
      </c>
      <c r="J9" s="59">
        <v>0</v>
      </c>
      <c r="K9" s="59">
        <v>0</v>
      </c>
      <c r="L9" s="59">
        <v>0</v>
      </c>
      <c r="M9" s="59">
        <v>0</v>
      </c>
    </row>
    <row r="10" spans="1:13" ht="25.5" customHeight="1">
      <c r="A10" s="58" t="s">
        <v>85</v>
      </c>
      <c r="B10" s="58" t="s">
        <v>86</v>
      </c>
      <c r="C10" s="58" t="s">
        <v>88</v>
      </c>
      <c r="D10" s="58" t="s">
        <v>89</v>
      </c>
      <c r="E10" s="58"/>
      <c r="F10" s="59">
        <f>G10+J10+K10+L10+M10</f>
        <v>130.68</v>
      </c>
      <c r="G10" s="59">
        <f>H10+I10</f>
        <v>130.68</v>
      </c>
      <c r="H10" s="59">
        <v>130.68</v>
      </c>
      <c r="I10" s="59">
        <v>0</v>
      </c>
      <c r="J10" s="59">
        <v>0</v>
      </c>
      <c r="K10" s="59">
        <v>0</v>
      </c>
      <c r="L10" s="59">
        <v>0</v>
      </c>
      <c r="M10" s="59">
        <v>0</v>
      </c>
    </row>
    <row r="11" spans="1:13" ht="24" customHeight="1">
      <c r="A11" s="58" t="s">
        <v>226</v>
      </c>
      <c r="B11" s="58" t="s">
        <v>227</v>
      </c>
      <c r="C11" s="58" t="s">
        <v>126</v>
      </c>
      <c r="D11" s="58" t="s">
        <v>228</v>
      </c>
      <c r="E11" s="58" t="s">
        <v>229</v>
      </c>
      <c r="F11" s="59">
        <f aca="true" t="shared" si="2" ref="F11:F22">G11+J11+K11+L11+M11</f>
        <v>130.68</v>
      </c>
      <c r="G11" s="59">
        <f aca="true" t="shared" si="3" ref="G11:G22">H11+I11</f>
        <v>130.68</v>
      </c>
      <c r="H11" s="59">
        <v>130.68</v>
      </c>
      <c r="I11" s="59">
        <v>0</v>
      </c>
      <c r="J11" s="59">
        <v>0</v>
      </c>
      <c r="K11" s="59">
        <v>0</v>
      </c>
      <c r="L11" s="59">
        <v>0</v>
      </c>
      <c r="M11" s="59">
        <v>0</v>
      </c>
    </row>
    <row r="12" spans="1:13" ht="19.5" customHeight="1">
      <c r="A12" s="58" t="s">
        <v>85</v>
      </c>
      <c r="B12" s="58" t="s">
        <v>86</v>
      </c>
      <c r="C12" s="58" t="s">
        <v>90</v>
      </c>
      <c r="D12" s="58" t="s">
        <v>91</v>
      </c>
      <c r="E12" s="58"/>
      <c r="F12" s="59">
        <f t="shared" si="2"/>
        <v>70.74</v>
      </c>
      <c r="G12" s="59">
        <f t="shared" si="3"/>
        <v>70.74</v>
      </c>
      <c r="H12" s="59">
        <v>70.74</v>
      </c>
      <c r="I12" s="59">
        <v>0</v>
      </c>
      <c r="J12" s="59">
        <v>0</v>
      </c>
      <c r="K12" s="59">
        <v>0</v>
      </c>
      <c r="L12" s="59">
        <v>0</v>
      </c>
      <c r="M12" s="59">
        <v>0</v>
      </c>
    </row>
    <row r="13" spans="1:13" ht="27" customHeight="1">
      <c r="A13" s="58" t="s">
        <v>226</v>
      </c>
      <c r="B13" s="58" t="s">
        <v>227</v>
      </c>
      <c r="C13" s="58" t="s">
        <v>230</v>
      </c>
      <c r="D13" s="58" t="s">
        <v>231</v>
      </c>
      <c r="E13" s="58" t="s">
        <v>232</v>
      </c>
      <c r="F13" s="59">
        <f t="shared" si="2"/>
        <v>70.74</v>
      </c>
      <c r="G13" s="59">
        <f t="shared" si="3"/>
        <v>70.74</v>
      </c>
      <c r="H13" s="59">
        <v>70.74</v>
      </c>
      <c r="I13" s="59">
        <v>0</v>
      </c>
      <c r="J13" s="59">
        <v>0</v>
      </c>
      <c r="K13" s="59">
        <v>0</v>
      </c>
      <c r="L13" s="59">
        <v>0</v>
      </c>
      <c r="M13" s="59">
        <v>0</v>
      </c>
    </row>
    <row r="14" spans="1:13" ht="19.5" customHeight="1">
      <c r="A14" s="58" t="s">
        <v>85</v>
      </c>
      <c r="B14" s="58" t="s">
        <v>86</v>
      </c>
      <c r="C14" s="58" t="s">
        <v>94</v>
      </c>
      <c r="D14" s="58" t="s">
        <v>95</v>
      </c>
      <c r="E14" s="58"/>
      <c r="F14" s="59">
        <f t="shared" si="2"/>
        <v>57.54</v>
      </c>
      <c r="G14" s="59">
        <f t="shared" si="3"/>
        <v>57.54</v>
      </c>
      <c r="H14" s="59">
        <v>57.54</v>
      </c>
      <c r="I14" s="59">
        <v>0</v>
      </c>
      <c r="J14" s="59">
        <v>0</v>
      </c>
      <c r="K14" s="59">
        <v>0</v>
      </c>
      <c r="L14" s="59">
        <v>0</v>
      </c>
      <c r="M14" s="59">
        <v>0</v>
      </c>
    </row>
    <row r="15" spans="1:13" ht="24" customHeight="1">
      <c r="A15" s="58" t="s">
        <v>226</v>
      </c>
      <c r="B15" s="58" t="s">
        <v>227</v>
      </c>
      <c r="C15" s="58" t="s">
        <v>233</v>
      </c>
      <c r="D15" s="58" t="s">
        <v>234</v>
      </c>
      <c r="E15" s="58" t="s">
        <v>235</v>
      </c>
      <c r="F15" s="59">
        <f t="shared" si="2"/>
        <v>57.54</v>
      </c>
      <c r="G15" s="59">
        <f t="shared" si="3"/>
        <v>57.54</v>
      </c>
      <c r="H15" s="59">
        <v>57.54</v>
      </c>
      <c r="I15" s="59">
        <v>0</v>
      </c>
      <c r="J15" s="59">
        <v>0</v>
      </c>
      <c r="K15" s="59">
        <v>0</v>
      </c>
      <c r="L15" s="59">
        <v>0</v>
      </c>
      <c r="M15" s="59">
        <v>0</v>
      </c>
    </row>
    <row r="16" spans="1:13" ht="19.5" customHeight="1">
      <c r="A16" s="58" t="s">
        <v>85</v>
      </c>
      <c r="B16" s="58" t="s">
        <v>86</v>
      </c>
      <c r="C16" s="58" t="s">
        <v>96</v>
      </c>
      <c r="D16" s="58" t="s">
        <v>97</v>
      </c>
      <c r="E16" s="58"/>
      <c r="F16" s="59">
        <f t="shared" si="2"/>
        <v>37.02</v>
      </c>
      <c r="G16" s="59">
        <f t="shared" si="3"/>
        <v>37.02</v>
      </c>
      <c r="H16" s="59">
        <v>37.02</v>
      </c>
      <c r="I16" s="59">
        <v>0</v>
      </c>
      <c r="J16" s="59">
        <v>0</v>
      </c>
      <c r="K16" s="59">
        <v>0</v>
      </c>
      <c r="L16" s="59">
        <v>0</v>
      </c>
      <c r="M16" s="59">
        <v>0</v>
      </c>
    </row>
    <row r="17" spans="1:13" ht="24" customHeight="1">
      <c r="A17" s="58" t="s">
        <v>226</v>
      </c>
      <c r="B17" s="58" t="s">
        <v>227</v>
      </c>
      <c r="C17" s="58" t="s">
        <v>236</v>
      </c>
      <c r="D17" s="58" t="s">
        <v>237</v>
      </c>
      <c r="E17" s="58" t="s">
        <v>238</v>
      </c>
      <c r="F17" s="59">
        <f t="shared" si="2"/>
        <v>37.02</v>
      </c>
      <c r="G17" s="59">
        <f t="shared" si="3"/>
        <v>37.02</v>
      </c>
      <c r="H17" s="59">
        <v>37.02</v>
      </c>
      <c r="I17" s="59">
        <v>0</v>
      </c>
      <c r="J17" s="59">
        <v>0</v>
      </c>
      <c r="K17" s="59">
        <v>0</v>
      </c>
      <c r="L17" s="59">
        <v>0</v>
      </c>
      <c r="M17" s="59">
        <v>0</v>
      </c>
    </row>
    <row r="18" spans="1:13" ht="28.5" customHeight="1">
      <c r="A18" s="58" t="s">
        <v>226</v>
      </c>
      <c r="B18" s="58" t="s">
        <v>227</v>
      </c>
      <c r="C18" s="58" t="s">
        <v>122</v>
      </c>
      <c r="D18" s="58" t="s">
        <v>239</v>
      </c>
      <c r="E18" s="58" t="s">
        <v>240</v>
      </c>
      <c r="F18" s="59">
        <f t="shared" si="2"/>
        <v>31.56</v>
      </c>
      <c r="G18" s="59">
        <f t="shared" si="3"/>
        <v>31.56</v>
      </c>
      <c r="H18" s="59">
        <v>31.56</v>
      </c>
      <c r="I18" s="59">
        <v>0</v>
      </c>
      <c r="J18" s="59">
        <v>0</v>
      </c>
      <c r="K18" s="59">
        <v>0</v>
      </c>
      <c r="L18" s="59">
        <v>0</v>
      </c>
      <c r="M18" s="59">
        <v>0</v>
      </c>
    </row>
    <row r="19" spans="1:13" ht="27" customHeight="1">
      <c r="A19" s="58" t="s">
        <v>226</v>
      </c>
      <c r="B19" s="58" t="s">
        <v>227</v>
      </c>
      <c r="C19" s="58" t="s">
        <v>122</v>
      </c>
      <c r="D19" s="58" t="s">
        <v>239</v>
      </c>
      <c r="E19" s="58" t="s">
        <v>241</v>
      </c>
      <c r="F19" s="59">
        <f t="shared" si="2"/>
        <v>6</v>
      </c>
      <c r="G19" s="59">
        <f t="shared" si="3"/>
        <v>6</v>
      </c>
      <c r="H19" s="59">
        <v>6</v>
      </c>
      <c r="I19" s="59">
        <v>0</v>
      </c>
      <c r="J19" s="59">
        <v>0</v>
      </c>
      <c r="K19" s="59">
        <v>0</v>
      </c>
      <c r="L19" s="59">
        <v>0</v>
      </c>
      <c r="M19" s="59">
        <v>0</v>
      </c>
    </row>
    <row r="20" spans="1:13" ht="24.75" customHeight="1">
      <c r="A20" s="58" t="s">
        <v>226</v>
      </c>
      <c r="B20" s="58" t="s">
        <v>227</v>
      </c>
      <c r="C20" s="58" t="s">
        <v>122</v>
      </c>
      <c r="D20" s="58" t="s">
        <v>239</v>
      </c>
      <c r="E20" s="58" t="s">
        <v>242</v>
      </c>
      <c r="F20" s="59">
        <f t="shared" si="2"/>
        <v>23.1</v>
      </c>
      <c r="G20" s="59">
        <f t="shared" si="3"/>
        <v>23.1</v>
      </c>
      <c r="H20" s="59">
        <v>23.1</v>
      </c>
      <c r="I20" s="59">
        <v>0</v>
      </c>
      <c r="J20" s="59">
        <v>0</v>
      </c>
      <c r="K20" s="59">
        <v>0</v>
      </c>
      <c r="L20" s="59">
        <v>0</v>
      </c>
      <c r="M20" s="59">
        <v>0</v>
      </c>
    </row>
    <row r="21" spans="1:13" ht="25.5" customHeight="1">
      <c r="A21" s="58" t="s">
        <v>226</v>
      </c>
      <c r="B21" s="58" t="s">
        <v>227</v>
      </c>
      <c r="C21" s="58" t="s">
        <v>122</v>
      </c>
      <c r="D21" s="58" t="s">
        <v>239</v>
      </c>
      <c r="E21" s="58" t="s">
        <v>243</v>
      </c>
      <c r="F21" s="59">
        <f t="shared" si="2"/>
        <v>93</v>
      </c>
      <c r="G21" s="59">
        <f t="shared" si="3"/>
        <v>93</v>
      </c>
      <c r="H21" s="59">
        <v>93</v>
      </c>
      <c r="I21" s="59">
        <v>0</v>
      </c>
      <c r="J21" s="59">
        <v>0</v>
      </c>
      <c r="K21" s="59">
        <v>0</v>
      </c>
      <c r="L21" s="59">
        <v>0</v>
      </c>
      <c r="M21" s="59">
        <v>0</v>
      </c>
    </row>
    <row r="22" spans="1:13" ht="24" customHeight="1">
      <c r="A22" s="58" t="s">
        <v>226</v>
      </c>
      <c r="B22" s="58" t="s">
        <v>244</v>
      </c>
      <c r="C22" s="58" t="s">
        <v>122</v>
      </c>
      <c r="D22" s="58" t="s">
        <v>245</v>
      </c>
      <c r="E22" s="58" t="s">
        <v>246</v>
      </c>
      <c r="F22" s="59">
        <f t="shared" si="2"/>
        <v>50</v>
      </c>
      <c r="G22" s="59">
        <f t="shared" si="3"/>
        <v>50</v>
      </c>
      <c r="H22" s="59">
        <v>50</v>
      </c>
      <c r="I22" s="59">
        <v>0</v>
      </c>
      <c r="J22" s="59">
        <v>0</v>
      </c>
      <c r="K22" s="59">
        <v>0</v>
      </c>
      <c r="L22" s="59">
        <v>0</v>
      </c>
      <c r="M22" s="59">
        <v>0</v>
      </c>
    </row>
  </sheetData>
  <sheetProtection formatCells="0" formatColumns="0" formatRows="0"/>
  <mergeCells count="13">
    <mergeCell ref="A5:A6"/>
    <mergeCell ref="B5:B6"/>
    <mergeCell ref="C5:C6"/>
    <mergeCell ref="D4:D6"/>
    <mergeCell ref="E4:E6"/>
    <mergeCell ref="F4:F6"/>
    <mergeCell ref="G5:G6"/>
    <mergeCell ref="H5:H6"/>
    <mergeCell ref="I5:I6"/>
    <mergeCell ref="J4:J6"/>
    <mergeCell ref="K4:K6"/>
    <mergeCell ref="L4:L6"/>
    <mergeCell ref="M4:M6"/>
  </mergeCells>
  <printOptions horizontalCentered="1"/>
  <pageMargins left="0.75" right="0.75" top="1" bottom="1" header="0.5" footer="0.5"/>
  <pageSetup horizontalDpi="200" verticalDpi="200" orientation="landscape" paperSize="9" scale="85"/>
</worksheet>
</file>

<file path=xl/worksheets/sheet18.xml><?xml version="1.0" encoding="utf-8"?>
<worksheet xmlns="http://schemas.openxmlformats.org/spreadsheetml/2006/main" xmlns:r="http://schemas.openxmlformats.org/officeDocument/2006/relationships">
  <dimension ref="A1:IG15"/>
  <sheetViews>
    <sheetView showGridLines="0" showZeros="0" workbookViewId="0" topLeftCell="A2">
      <selection activeCell="A2" sqref="A2:IV2"/>
    </sheetView>
  </sheetViews>
  <sheetFormatPr defaultColWidth="9.16015625" defaultRowHeight="12.75" customHeight="1"/>
  <cols>
    <col min="1" max="1" width="28.16015625" style="34" customWidth="1"/>
    <col min="2" max="2" width="16" style="34" customWidth="1"/>
    <col min="3" max="4" width="16.33203125" style="34" customWidth="1"/>
    <col min="5" max="5" width="18" style="34" customWidth="1"/>
    <col min="6" max="6" width="17.66015625" style="34" customWidth="1"/>
    <col min="7" max="7" width="14.83203125" style="34" customWidth="1"/>
    <col min="8" max="16384" width="9.16015625" style="34" customWidth="1"/>
  </cols>
  <sheetData>
    <row r="1" ht="21.75" customHeight="1">
      <c r="A1" s="3" t="s">
        <v>247</v>
      </c>
    </row>
    <row r="2" spans="1:241" ht="30.75" customHeight="1">
      <c r="A2" s="35" t="s">
        <v>248</v>
      </c>
      <c r="B2" s="36"/>
      <c r="C2" s="36"/>
      <c r="D2" s="36"/>
      <c r="E2" s="36"/>
      <c r="F2" s="36"/>
      <c r="G2" s="36"/>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row>
    <row r="3" spans="1:241" ht="22.5" customHeight="1">
      <c r="A3" s="37"/>
      <c r="B3" s="37"/>
      <c r="C3" s="37"/>
      <c r="D3" s="37"/>
      <c r="E3" s="38" t="s">
        <v>2</v>
      </c>
      <c r="F3" s="38"/>
      <c r="G3" s="38"/>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row>
    <row r="4" spans="1:241" ht="25.5" customHeight="1">
      <c r="A4" s="39" t="s">
        <v>57</v>
      </c>
      <c r="B4" s="40" t="s">
        <v>249</v>
      </c>
      <c r="C4" s="41"/>
      <c r="D4" s="41"/>
      <c r="E4" s="41"/>
      <c r="F4" s="41"/>
      <c r="G4" s="42"/>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row>
    <row r="5" spans="1:241" ht="22.5" customHeight="1">
      <c r="A5" s="39"/>
      <c r="B5" s="43" t="s">
        <v>118</v>
      </c>
      <c r="C5" s="43" t="s">
        <v>159</v>
      </c>
      <c r="D5" s="43" t="s">
        <v>250</v>
      </c>
      <c r="E5" s="44" t="s">
        <v>251</v>
      </c>
      <c r="F5" s="45"/>
      <c r="G5" s="43" t="s">
        <v>154</v>
      </c>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row>
    <row r="6" spans="1:241" ht="36" customHeight="1">
      <c r="A6" s="43"/>
      <c r="B6" s="46"/>
      <c r="C6" s="46"/>
      <c r="D6" s="46"/>
      <c r="E6" s="43" t="s">
        <v>252</v>
      </c>
      <c r="F6" s="43" t="s">
        <v>253</v>
      </c>
      <c r="G6" s="46"/>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row>
    <row r="7" spans="1:241" s="33" customFormat="1" ht="23.25" customHeight="1">
      <c r="A7" s="47" t="s">
        <v>58</v>
      </c>
      <c r="B7" s="48"/>
      <c r="C7" s="49"/>
      <c r="D7" s="48"/>
      <c r="E7" s="50"/>
      <c r="F7" s="50"/>
      <c r="G7" s="50">
        <v>0</v>
      </c>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row>
    <row r="8" spans="1:7" ht="23.25" customHeight="1">
      <c r="A8" s="47" t="s">
        <v>254</v>
      </c>
      <c r="B8" s="48">
        <v>114</v>
      </c>
      <c r="C8" s="49">
        <v>62</v>
      </c>
      <c r="D8" s="48">
        <v>52</v>
      </c>
      <c r="E8" s="50">
        <v>0</v>
      </c>
      <c r="F8" s="50">
        <v>52</v>
      </c>
      <c r="G8" s="50">
        <v>0</v>
      </c>
    </row>
    <row r="9" spans="1:7" ht="23.25" customHeight="1">
      <c r="A9" s="47" t="s">
        <v>255</v>
      </c>
      <c r="B9" s="48">
        <v>44</v>
      </c>
      <c r="C9" s="49">
        <v>30</v>
      </c>
      <c r="D9" s="48">
        <v>14</v>
      </c>
      <c r="E9" s="50">
        <v>0</v>
      </c>
      <c r="F9" s="50">
        <v>14</v>
      </c>
      <c r="G9" s="50">
        <v>0</v>
      </c>
    </row>
    <row r="10" spans="1:7" ht="23.25" customHeight="1">
      <c r="A10" s="47" t="s">
        <v>256</v>
      </c>
      <c r="B10" s="48">
        <v>20</v>
      </c>
      <c r="C10" s="49">
        <v>7</v>
      </c>
      <c r="D10" s="48">
        <v>13</v>
      </c>
      <c r="E10" s="50">
        <v>0</v>
      </c>
      <c r="F10" s="50">
        <v>13</v>
      </c>
      <c r="G10" s="50">
        <v>0</v>
      </c>
    </row>
    <row r="11" spans="1:7" ht="23.25" customHeight="1">
      <c r="A11" s="47" t="s">
        <v>257</v>
      </c>
      <c r="B11" s="48">
        <v>22</v>
      </c>
      <c r="C11" s="49">
        <v>8</v>
      </c>
      <c r="D11" s="48">
        <v>14</v>
      </c>
      <c r="E11" s="50">
        <v>0</v>
      </c>
      <c r="F11" s="50">
        <v>14</v>
      </c>
      <c r="G11" s="50">
        <v>0</v>
      </c>
    </row>
    <row r="12" spans="1:7" ht="23.25" customHeight="1">
      <c r="A12" s="47" t="s">
        <v>258</v>
      </c>
      <c r="B12" s="48">
        <v>11</v>
      </c>
      <c r="C12" s="49">
        <v>6</v>
      </c>
      <c r="D12" s="48">
        <v>5</v>
      </c>
      <c r="E12" s="50">
        <v>0</v>
      </c>
      <c r="F12" s="50">
        <v>5</v>
      </c>
      <c r="G12" s="50">
        <v>0</v>
      </c>
    </row>
    <row r="13" spans="1:7" ht="23.25" customHeight="1">
      <c r="A13" s="47" t="s">
        <v>259</v>
      </c>
      <c r="B13" s="48">
        <v>5</v>
      </c>
      <c r="C13" s="49">
        <v>5</v>
      </c>
      <c r="D13" s="48">
        <v>0</v>
      </c>
      <c r="E13" s="50">
        <v>0</v>
      </c>
      <c r="F13" s="50">
        <v>0</v>
      </c>
      <c r="G13" s="50">
        <v>0</v>
      </c>
    </row>
    <row r="14" spans="1:7" ht="23.25" customHeight="1">
      <c r="A14" s="47" t="s">
        <v>260</v>
      </c>
      <c r="B14" s="48">
        <v>4</v>
      </c>
      <c r="C14" s="49">
        <v>4</v>
      </c>
      <c r="D14" s="48">
        <v>0</v>
      </c>
      <c r="E14" s="50">
        <v>0</v>
      </c>
      <c r="F14" s="50">
        <v>0</v>
      </c>
      <c r="G14" s="50">
        <v>0</v>
      </c>
    </row>
    <row r="15" spans="1:7" ht="23.25" customHeight="1">
      <c r="A15" s="47" t="s">
        <v>261</v>
      </c>
      <c r="B15" s="48">
        <v>8</v>
      </c>
      <c r="C15" s="49">
        <v>2</v>
      </c>
      <c r="D15" s="48">
        <v>6</v>
      </c>
      <c r="E15" s="50">
        <v>0</v>
      </c>
      <c r="F15" s="50">
        <v>6</v>
      </c>
      <c r="G15" s="50">
        <v>0</v>
      </c>
    </row>
  </sheetData>
  <sheetProtection formatCells="0" formatColumns="0" formatRows="0"/>
  <mergeCells count="7">
    <mergeCell ref="E3:G3"/>
    <mergeCell ref="E5:F5"/>
    <mergeCell ref="A4:A6"/>
    <mergeCell ref="B5:B6"/>
    <mergeCell ref="C5:C6"/>
    <mergeCell ref="D5:D6"/>
    <mergeCell ref="G5:G6"/>
  </mergeCells>
  <printOptions horizontalCentered="1"/>
  <pageMargins left="0.39" right="0.39" top="0.79" bottom="0.79" header="0.5" footer="0.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dimension ref="A1:M22"/>
  <sheetViews>
    <sheetView showGridLines="0" showZeros="0" workbookViewId="0" topLeftCell="A1">
      <selection activeCell="A2" sqref="A2:IV2"/>
    </sheetView>
  </sheetViews>
  <sheetFormatPr defaultColWidth="9.16015625" defaultRowHeight="11.25"/>
  <cols>
    <col min="1" max="1" width="14" style="22" customWidth="1"/>
    <col min="2" max="2" width="17" style="22" customWidth="1"/>
    <col min="3" max="3" width="14.33203125" style="22" customWidth="1"/>
    <col min="4" max="4" width="12" style="22" customWidth="1"/>
    <col min="5" max="6" width="20.66015625" style="22" customWidth="1"/>
    <col min="7" max="7" width="17.16015625" style="22" customWidth="1"/>
    <col min="8" max="10" width="17.66015625" style="22" customWidth="1"/>
    <col min="11" max="11" width="21.83203125" style="22" customWidth="1"/>
    <col min="12" max="12" width="19.66015625" style="22" customWidth="1"/>
    <col min="13" max="13" width="17.66015625" style="22" customWidth="1"/>
    <col min="14" max="256" width="9.16015625" style="22" customWidth="1"/>
  </cols>
  <sheetData>
    <row r="1" ht="20.25" customHeight="1">
      <c r="A1" s="3" t="s">
        <v>262</v>
      </c>
    </row>
    <row r="2" spans="1:13" ht="36.75" customHeight="1">
      <c r="A2" s="23" t="s">
        <v>263</v>
      </c>
      <c r="B2" s="24"/>
      <c r="C2" s="24"/>
      <c r="D2" s="24"/>
      <c r="E2" s="24"/>
      <c r="F2" s="24"/>
      <c r="G2" s="24"/>
      <c r="H2" s="24"/>
      <c r="I2" s="24"/>
      <c r="J2" s="24"/>
      <c r="K2" s="24"/>
      <c r="L2" s="24"/>
      <c r="M2" s="24"/>
    </row>
    <row r="3" ht="21.75" customHeight="1">
      <c r="M3" s="19" t="s">
        <v>2</v>
      </c>
    </row>
    <row r="4" spans="1:13" ht="36.75" customHeight="1">
      <c r="A4" s="25" t="s">
        <v>56</v>
      </c>
      <c r="B4" s="25" t="s">
        <v>264</v>
      </c>
      <c r="C4" s="25" t="s">
        <v>265</v>
      </c>
      <c r="D4" s="25" t="s">
        <v>266</v>
      </c>
      <c r="E4" s="25" t="s">
        <v>267</v>
      </c>
      <c r="F4" s="25" t="s">
        <v>268</v>
      </c>
      <c r="G4" s="25" t="s">
        <v>269</v>
      </c>
      <c r="H4" s="25" t="s">
        <v>270</v>
      </c>
      <c r="I4" s="25" t="s">
        <v>271</v>
      </c>
      <c r="J4" s="25" t="s">
        <v>272</v>
      </c>
      <c r="K4" s="25" t="s">
        <v>273</v>
      </c>
      <c r="L4" s="32" t="s">
        <v>274</v>
      </c>
      <c r="M4" s="32" t="s">
        <v>275</v>
      </c>
    </row>
    <row r="5" spans="1:13" s="21" customFormat="1" ht="27" customHeight="1">
      <c r="A5" s="26"/>
      <c r="B5" s="26" t="s">
        <v>58</v>
      </c>
      <c r="C5" s="27"/>
      <c r="D5" s="28">
        <v>499.64</v>
      </c>
      <c r="E5" s="29"/>
      <c r="F5" s="27"/>
      <c r="G5" s="30"/>
      <c r="H5" s="31"/>
      <c r="I5" s="27"/>
      <c r="J5" s="30"/>
      <c r="K5" s="30"/>
      <c r="L5" s="27"/>
      <c r="M5" s="27"/>
    </row>
    <row r="6" spans="1:13" ht="27" customHeight="1">
      <c r="A6" s="26" t="s">
        <v>276</v>
      </c>
      <c r="B6" s="26" t="s">
        <v>254</v>
      </c>
      <c r="C6" s="27"/>
      <c r="D6" s="28">
        <v>499.64</v>
      </c>
      <c r="E6" s="29"/>
      <c r="F6" s="27"/>
      <c r="G6" s="30"/>
      <c r="H6" s="31"/>
      <c r="I6" s="27"/>
      <c r="J6" s="30"/>
      <c r="K6" s="30"/>
      <c r="L6" s="27"/>
      <c r="M6" s="27"/>
    </row>
    <row r="7" spans="1:13" ht="27" customHeight="1">
      <c r="A7" s="26" t="s">
        <v>277</v>
      </c>
      <c r="B7" s="26" t="s">
        <v>255</v>
      </c>
      <c r="C7" s="27"/>
      <c r="D7" s="28">
        <v>273.68</v>
      </c>
      <c r="E7" s="29"/>
      <c r="F7" s="27"/>
      <c r="G7" s="30"/>
      <c r="H7" s="31"/>
      <c r="I7" s="27"/>
      <c r="J7" s="30"/>
      <c r="K7" s="30"/>
      <c r="L7" s="27"/>
      <c r="M7" s="27"/>
    </row>
    <row r="8" spans="1:13" ht="27" customHeight="1">
      <c r="A8" s="26" t="s">
        <v>278</v>
      </c>
      <c r="B8" s="26" t="s">
        <v>279</v>
      </c>
      <c r="C8" s="27" t="s">
        <v>280</v>
      </c>
      <c r="D8" s="28">
        <v>50</v>
      </c>
      <c r="E8" s="29" t="s">
        <v>281</v>
      </c>
      <c r="F8" s="27" t="s">
        <v>282</v>
      </c>
      <c r="G8" s="30" t="s">
        <v>283</v>
      </c>
      <c r="H8" s="31" t="s">
        <v>284</v>
      </c>
      <c r="I8" s="27" t="s">
        <v>285</v>
      </c>
      <c r="J8" s="30" t="s">
        <v>286</v>
      </c>
      <c r="K8" s="30" t="s">
        <v>287</v>
      </c>
      <c r="L8" s="27" t="s">
        <v>288</v>
      </c>
      <c r="M8" s="27" t="s">
        <v>289</v>
      </c>
    </row>
    <row r="9" spans="1:13" ht="27" customHeight="1">
      <c r="A9" s="26" t="s">
        <v>278</v>
      </c>
      <c r="B9" s="26" t="s">
        <v>290</v>
      </c>
      <c r="C9" s="27" t="s">
        <v>291</v>
      </c>
      <c r="D9" s="28">
        <v>130.68</v>
      </c>
      <c r="E9" s="29" t="s">
        <v>292</v>
      </c>
      <c r="F9" s="27" t="s">
        <v>293</v>
      </c>
      <c r="G9" s="30" t="s">
        <v>283</v>
      </c>
      <c r="H9" s="31" t="s">
        <v>294</v>
      </c>
      <c r="I9" s="27" t="s">
        <v>295</v>
      </c>
      <c r="J9" s="30" t="s">
        <v>296</v>
      </c>
      <c r="K9" s="30" t="s">
        <v>297</v>
      </c>
      <c r="L9" s="27" t="s">
        <v>298</v>
      </c>
      <c r="M9" s="27" t="s">
        <v>299</v>
      </c>
    </row>
    <row r="10" spans="1:13" ht="27" customHeight="1">
      <c r="A10" s="26" t="s">
        <v>278</v>
      </c>
      <c r="B10" s="26" t="s">
        <v>300</v>
      </c>
      <c r="C10" s="27" t="s">
        <v>291</v>
      </c>
      <c r="D10" s="28">
        <v>93</v>
      </c>
      <c r="E10" s="29" t="s">
        <v>301</v>
      </c>
      <c r="F10" s="27" t="s">
        <v>293</v>
      </c>
      <c r="G10" s="30" t="s">
        <v>302</v>
      </c>
      <c r="H10" s="31" t="s">
        <v>294</v>
      </c>
      <c r="I10" s="27" t="s">
        <v>303</v>
      </c>
      <c r="J10" s="30" t="s">
        <v>296</v>
      </c>
      <c r="K10" s="30" t="s">
        <v>304</v>
      </c>
      <c r="L10" s="27" t="s">
        <v>305</v>
      </c>
      <c r="M10" s="27" t="s">
        <v>299</v>
      </c>
    </row>
    <row r="11" spans="1:13" ht="27" customHeight="1">
      <c r="A11" s="26" t="s">
        <v>306</v>
      </c>
      <c r="B11" s="26" t="s">
        <v>256</v>
      </c>
      <c r="C11" s="27"/>
      <c r="D11" s="28">
        <v>57.54</v>
      </c>
      <c r="E11" s="29"/>
      <c r="F11" s="27"/>
      <c r="G11" s="30"/>
      <c r="H11" s="31"/>
      <c r="I11" s="27"/>
      <c r="J11" s="30"/>
      <c r="K11" s="30"/>
      <c r="L11" s="27"/>
      <c r="M11" s="27"/>
    </row>
    <row r="12" spans="1:13" ht="27" customHeight="1">
      <c r="A12" s="26" t="s">
        <v>307</v>
      </c>
      <c r="B12" s="26" t="s">
        <v>308</v>
      </c>
      <c r="C12" s="27" t="s">
        <v>280</v>
      </c>
      <c r="D12" s="28">
        <v>57.54</v>
      </c>
      <c r="E12" s="29" t="s">
        <v>309</v>
      </c>
      <c r="F12" s="27" t="s">
        <v>310</v>
      </c>
      <c r="G12" s="30" t="s">
        <v>311</v>
      </c>
      <c r="H12" s="31" t="s">
        <v>312</v>
      </c>
      <c r="I12" s="27" t="s">
        <v>313</v>
      </c>
      <c r="J12" s="30" t="s">
        <v>314</v>
      </c>
      <c r="K12" s="30" t="s">
        <v>315</v>
      </c>
      <c r="L12" s="27" t="s">
        <v>316</v>
      </c>
      <c r="M12" s="27" t="s">
        <v>317</v>
      </c>
    </row>
    <row r="13" spans="1:13" ht="27" customHeight="1">
      <c r="A13" s="26" t="s">
        <v>318</v>
      </c>
      <c r="B13" s="26" t="s">
        <v>257</v>
      </c>
      <c r="C13" s="27"/>
      <c r="D13" s="28">
        <v>70.74</v>
      </c>
      <c r="E13" s="29"/>
      <c r="F13" s="27"/>
      <c r="G13" s="30"/>
      <c r="H13" s="31"/>
      <c r="I13" s="27"/>
      <c r="J13" s="30"/>
      <c r="K13" s="30"/>
      <c r="L13" s="27"/>
      <c r="M13" s="27"/>
    </row>
    <row r="14" spans="1:13" ht="27" customHeight="1">
      <c r="A14" s="26" t="s">
        <v>319</v>
      </c>
      <c r="B14" s="26" t="s">
        <v>320</v>
      </c>
      <c r="C14" s="27" t="s">
        <v>321</v>
      </c>
      <c r="D14" s="28">
        <v>70.74</v>
      </c>
      <c r="E14" s="29" t="s">
        <v>322</v>
      </c>
      <c r="F14" s="27" t="s">
        <v>323</v>
      </c>
      <c r="G14" s="30" t="s">
        <v>324</v>
      </c>
      <c r="H14" s="31" t="s">
        <v>325</v>
      </c>
      <c r="I14" s="27" t="s">
        <v>326</v>
      </c>
      <c r="J14" s="30" t="s">
        <v>327</v>
      </c>
      <c r="K14" s="30" t="s">
        <v>328</v>
      </c>
      <c r="L14" s="27" t="s">
        <v>329</v>
      </c>
      <c r="M14" s="27" t="s">
        <v>330</v>
      </c>
    </row>
    <row r="15" spans="1:13" ht="27" customHeight="1">
      <c r="A15" s="26" t="s">
        <v>331</v>
      </c>
      <c r="B15" s="26" t="s">
        <v>258</v>
      </c>
      <c r="C15" s="27"/>
      <c r="D15" s="28">
        <v>37.02</v>
      </c>
      <c r="E15" s="29"/>
      <c r="F15" s="27"/>
      <c r="G15" s="30"/>
      <c r="H15" s="31"/>
      <c r="I15" s="27"/>
      <c r="J15" s="30"/>
      <c r="K15" s="30"/>
      <c r="L15" s="27"/>
      <c r="M15" s="27"/>
    </row>
    <row r="16" spans="1:13" ht="27" customHeight="1">
      <c r="A16" s="26" t="s">
        <v>332</v>
      </c>
      <c r="B16" s="26" t="s">
        <v>333</v>
      </c>
      <c r="C16" s="27" t="s">
        <v>334</v>
      </c>
      <c r="D16" s="28">
        <v>37.02</v>
      </c>
      <c r="E16" s="29" t="s">
        <v>335</v>
      </c>
      <c r="F16" s="27" t="s">
        <v>336</v>
      </c>
      <c r="G16" s="30" t="s">
        <v>337</v>
      </c>
      <c r="H16" s="31" t="s">
        <v>338</v>
      </c>
      <c r="I16" s="27" t="s">
        <v>339</v>
      </c>
      <c r="J16" s="30" t="s">
        <v>340</v>
      </c>
      <c r="K16" s="30" t="s">
        <v>341</v>
      </c>
      <c r="L16" s="27" t="s">
        <v>342</v>
      </c>
      <c r="M16" s="27" t="s">
        <v>343</v>
      </c>
    </row>
    <row r="17" spans="1:13" ht="27" customHeight="1">
      <c r="A17" s="26" t="s">
        <v>344</v>
      </c>
      <c r="B17" s="26" t="s">
        <v>259</v>
      </c>
      <c r="C17" s="27"/>
      <c r="D17" s="28">
        <v>23.1</v>
      </c>
      <c r="E17" s="29"/>
      <c r="F17" s="27"/>
      <c r="G17" s="30"/>
      <c r="H17" s="31"/>
      <c r="I17" s="27"/>
      <c r="J17" s="30"/>
      <c r="K17" s="30"/>
      <c r="L17" s="27"/>
      <c r="M17" s="27"/>
    </row>
    <row r="18" spans="1:13" ht="27" customHeight="1">
      <c r="A18" s="26" t="s">
        <v>345</v>
      </c>
      <c r="B18" s="26" t="s">
        <v>346</v>
      </c>
      <c r="C18" s="27" t="s">
        <v>280</v>
      </c>
      <c r="D18" s="28">
        <v>23.1</v>
      </c>
      <c r="E18" s="29" t="s">
        <v>347</v>
      </c>
      <c r="F18" s="27" t="s">
        <v>348</v>
      </c>
      <c r="G18" s="30" t="s">
        <v>349</v>
      </c>
      <c r="H18" s="31" t="s">
        <v>350</v>
      </c>
      <c r="I18" s="27" t="s">
        <v>351</v>
      </c>
      <c r="J18" s="30" t="s">
        <v>352</v>
      </c>
      <c r="K18" s="30" t="s">
        <v>353</v>
      </c>
      <c r="L18" s="27" t="s">
        <v>354</v>
      </c>
      <c r="M18" s="27" t="s">
        <v>355</v>
      </c>
    </row>
    <row r="19" spans="1:13" ht="27" customHeight="1">
      <c r="A19" s="26" t="s">
        <v>356</v>
      </c>
      <c r="B19" s="26" t="s">
        <v>260</v>
      </c>
      <c r="C19" s="27"/>
      <c r="D19" s="28">
        <v>31.56</v>
      </c>
      <c r="E19" s="29"/>
      <c r="F19" s="27"/>
      <c r="G19" s="30"/>
      <c r="H19" s="31"/>
      <c r="I19" s="27"/>
      <c r="J19" s="30"/>
      <c r="K19" s="30"/>
      <c r="L19" s="27"/>
      <c r="M19" s="27"/>
    </row>
    <row r="20" spans="1:13" ht="27" customHeight="1">
      <c r="A20" s="26" t="s">
        <v>357</v>
      </c>
      <c r="B20" s="26" t="s">
        <v>358</v>
      </c>
      <c r="C20" s="27" t="s">
        <v>280</v>
      </c>
      <c r="D20" s="28">
        <v>31.56</v>
      </c>
      <c r="E20" s="29" t="s">
        <v>359</v>
      </c>
      <c r="F20" s="27" t="s">
        <v>348</v>
      </c>
      <c r="G20" s="30" t="s">
        <v>349</v>
      </c>
      <c r="H20" s="31" t="s">
        <v>360</v>
      </c>
      <c r="I20" s="27" t="s">
        <v>361</v>
      </c>
      <c r="J20" s="30" t="s">
        <v>362</v>
      </c>
      <c r="K20" s="30" t="s">
        <v>363</v>
      </c>
      <c r="L20" s="27" t="s">
        <v>364</v>
      </c>
      <c r="M20" s="27" t="s">
        <v>365</v>
      </c>
    </row>
    <row r="21" spans="1:13" ht="27" customHeight="1">
      <c r="A21" s="26" t="s">
        <v>366</v>
      </c>
      <c r="B21" s="26" t="s">
        <v>261</v>
      </c>
      <c r="C21" s="27"/>
      <c r="D21" s="28">
        <v>6</v>
      </c>
      <c r="E21" s="29"/>
      <c r="F21" s="27"/>
      <c r="G21" s="30"/>
      <c r="H21" s="31"/>
      <c r="I21" s="27"/>
      <c r="J21" s="30"/>
      <c r="K21" s="30"/>
      <c r="L21" s="27"/>
      <c r="M21" s="27"/>
    </row>
    <row r="22" spans="1:13" ht="27" customHeight="1">
      <c r="A22" s="26" t="s">
        <v>367</v>
      </c>
      <c r="B22" s="26" t="s">
        <v>368</v>
      </c>
      <c r="C22" s="27" t="s">
        <v>280</v>
      </c>
      <c r="D22" s="28">
        <v>6</v>
      </c>
      <c r="E22" s="29" t="s">
        <v>369</v>
      </c>
      <c r="F22" s="27" t="s">
        <v>348</v>
      </c>
      <c r="G22" s="30" t="s">
        <v>370</v>
      </c>
      <c r="H22" s="31" t="s">
        <v>371</v>
      </c>
      <c r="I22" s="27" t="s">
        <v>372</v>
      </c>
      <c r="J22" s="30" t="s">
        <v>362</v>
      </c>
      <c r="K22" s="30" t="s">
        <v>373</v>
      </c>
      <c r="L22" s="27" t="s">
        <v>374</v>
      </c>
      <c r="M22" s="27" t="s">
        <v>375</v>
      </c>
    </row>
  </sheetData>
  <sheetProtection formatCells="0" formatColumns="0" formatRows="0"/>
  <printOptions/>
  <pageMargins left="0.75" right="0.75" top="1" bottom="1" header="0.5" footer="0.5"/>
  <pageSetup horizontalDpi="300" verticalDpi="300" orientation="landscape" paperSize="9" scale="65"/>
</worksheet>
</file>

<file path=xl/worksheets/sheet2.xml><?xml version="1.0" encoding="utf-8"?>
<worksheet xmlns="http://schemas.openxmlformats.org/spreadsheetml/2006/main" xmlns:r="http://schemas.openxmlformats.org/officeDocument/2006/relationships">
  <dimension ref="A1:H13"/>
  <sheetViews>
    <sheetView showGridLines="0" showZeros="0" workbookViewId="0" topLeftCell="A1">
      <selection activeCell="A2" sqref="A2:IV2"/>
    </sheetView>
  </sheetViews>
  <sheetFormatPr defaultColWidth="9.16015625" defaultRowHeight="11.25"/>
  <cols>
    <col min="1" max="1" width="13.5" style="96" customWidth="1"/>
    <col min="2" max="2" width="19.16015625" style="96" customWidth="1"/>
    <col min="3" max="3" width="24.33203125" style="96" customWidth="1"/>
    <col min="4" max="4" width="24.5" style="96" customWidth="1"/>
    <col min="5" max="8" width="17.83203125" style="96" customWidth="1"/>
    <col min="9" max="16384" width="8" style="96" customWidth="1"/>
  </cols>
  <sheetData>
    <row r="1" spans="1:8" ht="19.5" customHeight="1">
      <c r="A1" s="255" t="s">
        <v>47</v>
      </c>
      <c r="B1" s="256"/>
      <c r="C1" s="256"/>
      <c r="D1" s="256"/>
      <c r="E1" s="237"/>
      <c r="F1" s="238"/>
      <c r="G1" s="253"/>
      <c r="H1" s="253"/>
    </row>
    <row r="2" spans="1:8" ht="34.5" customHeight="1">
      <c r="A2" s="97" t="s">
        <v>48</v>
      </c>
      <c r="B2" s="257"/>
      <c r="C2" s="257"/>
      <c r="D2" s="257"/>
      <c r="E2" s="257"/>
      <c r="F2" s="257"/>
      <c r="G2" s="257"/>
      <c r="H2" s="257"/>
    </row>
    <row r="3" spans="1:8" ht="16.5" customHeight="1">
      <c r="A3" s="99"/>
      <c r="B3" s="99"/>
      <c r="C3" s="99"/>
      <c r="D3" s="99"/>
      <c r="E3" s="237"/>
      <c r="F3" s="240"/>
      <c r="G3" s="258" t="s">
        <v>2</v>
      </c>
      <c r="H3" s="259"/>
    </row>
    <row r="4" spans="1:8" ht="29.25" customHeight="1">
      <c r="A4" s="39" t="s">
        <v>49</v>
      </c>
      <c r="B4" s="39"/>
      <c r="C4" s="39" t="s">
        <v>50</v>
      </c>
      <c r="D4" s="243" t="s">
        <v>51</v>
      </c>
      <c r="E4" s="243" t="s">
        <v>52</v>
      </c>
      <c r="F4" s="243" t="s">
        <v>53</v>
      </c>
      <c r="G4" s="39" t="s">
        <v>54</v>
      </c>
      <c r="H4" s="39" t="s">
        <v>55</v>
      </c>
    </row>
    <row r="5" spans="1:8" ht="33.75" customHeight="1">
      <c r="A5" s="43" t="s">
        <v>56</v>
      </c>
      <c r="B5" s="43" t="s">
        <v>57</v>
      </c>
      <c r="C5" s="43"/>
      <c r="D5" s="249"/>
      <c r="E5" s="249"/>
      <c r="F5" s="249"/>
      <c r="G5" s="43"/>
      <c r="H5" s="43"/>
    </row>
    <row r="6" spans="1:8" s="95" customFormat="1" ht="27" customHeight="1">
      <c r="A6" s="47"/>
      <c r="B6" s="47" t="s">
        <v>58</v>
      </c>
      <c r="C6" s="250">
        <f>C7+C8+C9+C10+C11+C12+C13</f>
        <v>3103.03</v>
      </c>
      <c r="D6" s="250">
        <f>D7+D8+D9+D10+D11+D12+D13</f>
        <v>3103.03</v>
      </c>
      <c r="E6" s="250">
        <f>E7+E8+E9+E10+E11+E12+E13</f>
        <v>0</v>
      </c>
      <c r="F6" s="48"/>
      <c r="G6" s="250">
        <v>0</v>
      </c>
      <c r="H6" s="48">
        <v>0</v>
      </c>
    </row>
    <row r="7" spans="1:8" ht="27" customHeight="1">
      <c r="A7" s="47" t="s">
        <v>59</v>
      </c>
      <c r="B7" s="47" t="s">
        <v>60</v>
      </c>
      <c r="C7" s="250">
        <v>692.14</v>
      </c>
      <c r="D7" s="250">
        <v>692.14</v>
      </c>
      <c r="E7" s="250"/>
      <c r="F7" s="48"/>
      <c r="G7" s="250">
        <v>0</v>
      </c>
      <c r="H7" s="48">
        <v>0</v>
      </c>
    </row>
    <row r="8" spans="1:8" ht="27" customHeight="1">
      <c r="A8" s="47" t="s">
        <v>61</v>
      </c>
      <c r="B8" s="47" t="s">
        <v>62</v>
      </c>
      <c r="C8" s="250">
        <v>578.13</v>
      </c>
      <c r="D8" s="250">
        <v>578.13</v>
      </c>
      <c r="E8" s="250"/>
      <c r="F8" s="48"/>
      <c r="G8" s="250">
        <v>0</v>
      </c>
      <c r="H8" s="48">
        <v>0</v>
      </c>
    </row>
    <row r="9" spans="1:8" ht="27" customHeight="1">
      <c r="A9" s="47" t="s">
        <v>63</v>
      </c>
      <c r="B9" s="47" t="s">
        <v>64</v>
      </c>
      <c r="C9" s="250">
        <v>482.25</v>
      </c>
      <c r="D9" s="250">
        <v>482.25</v>
      </c>
      <c r="E9" s="250"/>
      <c r="F9" s="48"/>
      <c r="G9" s="250">
        <v>0</v>
      </c>
      <c r="H9" s="48">
        <v>0</v>
      </c>
    </row>
    <row r="10" spans="1:8" ht="27" customHeight="1">
      <c r="A10" s="47" t="s">
        <v>65</v>
      </c>
      <c r="B10" s="47" t="s">
        <v>66</v>
      </c>
      <c r="C10" s="250">
        <v>908.36</v>
      </c>
      <c r="D10" s="250">
        <v>908.36</v>
      </c>
      <c r="E10" s="250"/>
      <c r="F10" s="48"/>
      <c r="G10" s="250">
        <v>0</v>
      </c>
      <c r="H10" s="48">
        <v>0</v>
      </c>
    </row>
    <row r="11" spans="1:8" ht="27" customHeight="1">
      <c r="A11" s="47" t="s">
        <v>67</v>
      </c>
      <c r="B11" s="47" t="s">
        <v>68</v>
      </c>
      <c r="C11" s="250">
        <v>111.95</v>
      </c>
      <c r="D11" s="250">
        <v>111.95</v>
      </c>
      <c r="E11" s="250"/>
      <c r="F11" s="48"/>
      <c r="G11" s="250">
        <v>0</v>
      </c>
      <c r="H11" s="48">
        <v>0</v>
      </c>
    </row>
    <row r="12" spans="1:8" ht="27" customHeight="1">
      <c r="A12" s="47" t="s">
        <v>69</v>
      </c>
      <c r="B12" s="47" t="s">
        <v>70</v>
      </c>
      <c r="C12" s="250">
        <v>137.42</v>
      </c>
      <c r="D12" s="250">
        <v>137.42</v>
      </c>
      <c r="E12" s="250"/>
      <c r="F12" s="48"/>
      <c r="G12" s="250">
        <v>0</v>
      </c>
      <c r="H12" s="48">
        <v>0</v>
      </c>
    </row>
    <row r="13" spans="1:8" ht="27" customHeight="1">
      <c r="A13" s="47" t="s">
        <v>71</v>
      </c>
      <c r="B13" s="47" t="s">
        <v>72</v>
      </c>
      <c r="C13" s="250">
        <v>192.78</v>
      </c>
      <c r="D13" s="250">
        <v>192.78</v>
      </c>
      <c r="E13" s="250"/>
      <c r="F13" s="48"/>
      <c r="G13" s="250">
        <v>0</v>
      </c>
      <c r="H13" s="48">
        <v>0</v>
      </c>
    </row>
  </sheetData>
  <sheetProtection formatCells="0" formatColumns="0" formatRows="0"/>
  <mergeCells count="10">
    <mergeCell ref="G1:H1"/>
    <mergeCell ref="A3:D3"/>
    <mergeCell ref="G3:H3"/>
    <mergeCell ref="A4:B4"/>
    <mergeCell ref="C4:C5"/>
    <mergeCell ref="D4:D5"/>
    <mergeCell ref="E4:E5"/>
    <mergeCell ref="F4:F5"/>
    <mergeCell ref="G4:G5"/>
    <mergeCell ref="H4:H5"/>
  </mergeCells>
  <printOptions/>
  <pageMargins left="0.71" right="0.71" top="0.75" bottom="0.75" header="0.31" footer="0.31"/>
  <pageSetup horizontalDpi="600" verticalDpi="600" orientation="portrait" paperSize="9" scale="65"/>
</worksheet>
</file>

<file path=xl/worksheets/sheet20.xml><?xml version="1.0" encoding="utf-8"?>
<worksheet xmlns="http://schemas.openxmlformats.org/spreadsheetml/2006/main" xmlns:r="http://schemas.openxmlformats.org/officeDocument/2006/relationships">
  <dimension ref="A1:M14"/>
  <sheetViews>
    <sheetView showGridLines="0" showZeros="0" workbookViewId="0" topLeftCell="A1">
      <selection activeCell="C9" sqref="C9"/>
    </sheetView>
  </sheetViews>
  <sheetFormatPr defaultColWidth="9.16015625" defaultRowHeight="11.25"/>
  <cols>
    <col min="1" max="1" width="10.83203125" style="2" customWidth="1"/>
    <col min="2" max="2" width="14.16015625" style="2" customWidth="1"/>
    <col min="3" max="3" width="13.83203125" style="2" customWidth="1"/>
    <col min="4" max="5" width="16.66015625" style="2" customWidth="1"/>
    <col min="6" max="10" width="9" style="2" customWidth="1"/>
    <col min="11" max="13" width="13.33203125" style="2" customWidth="1"/>
    <col min="14" max="256" width="9.16015625" style="2" customWidth="1"/>
  </cols>
  <sheetData>
    <row r="1" ht="24" customHeight="1">
      <c r="A1" s="3" t="s">
        <v>376</v>
      </c>
    </row>
    <row r="2" spans="1:13" ht="35.25" customHeight="1">
      <c r="A2" s="4" t="s">
        <v>377</v>
      </c>
      <c r="B2" s="4"/>
      <c r="C2" s="4"/>
      <c r="D2" s="4"/>
      <c r="E2" s="4"/>
      <c r="F2" s="4"/>
      <c r="G2" s="4"/>
      <c r="H2" s="4"/>
      <c r="I2" s="4"/>
      <c r="J2" s="4"/>
      <c r="K2" s="4"/>
      <c r="L2" s="4"/>
      <c r="M2" s="4"/>
    </row>
    <row r="3" ht="22.5" customHeight="1">
      <c r="M3" s="19" t="s">
        <v>2</v>
      </c>
    </row>
    <row r="4" spans="1:13" ht="27" customHeight="1">
      <c r="A4" s="5" t="s">
        <v>56</v>
      </c>
      <c r="B4" s="5" t="s">
        <v>57</v>
      </c>
      <c r="C4" s="5" t="s">
        <v>378</v>
      </c>
      <c r="D4" s="5" t="s">
        <v>379</v>
      </c>
      <c r="E4" s="6" t="s">
        <v>380</v>
      </c>
      <c r="F4" s="7" t="s">
        <v>381</v>
      </c>
      <c r="G4" s="8"/>
      <c r="H4" s="8"/>
      <c r="I4" s="8"/>
      <c r="J4" s="8"/>
      <c r="K4" s="8" t="s">
        <v>382</v>
      </c>
      <c r="L4" s="8"/>
      <c r="M4" s="8"/>
    </row>
    <row r="5" spans="1:13" ht="42" customHeight="1">
      <c r="A5" s="9"/>
      <c r="B5" s="9"/>
      <c r="C5" s="9"/>
      <c r="D5" s="9"/>
      <c r="E5" s="10"/>
      <c r="F5" s="11" t="s">
        <v>383</v>
      </c>
      <c r="G5" s="12" t="s">
        <v>384</v>
      </c>
      <c r="H5" s="12" t="s">
        <v>385</v>
      </c>
      <c r="I5" s="12" t="s">
        <v>386</v>
      </c>
      <c r="J5" s="12" t="s">
        <v>387</v>
      </c>
      <c r="K5" s="12" t="s">
        <v>388</v>
      </c>
      <c r="L5" s="20" t="s">
        <v>389</v>
      </c>
      <c r="M5" s="20" t="s">
        <v>390</v>
      </c>
    </row>
    <row r="6" spans="1:13" s="1" customFormat="1" ht="27.75" customHeight="1">
      <c r="A6" s="13"/>
      <c r="B6" s="14" t="s">
        <v>58</v>
      </c>
      <c r="C6" s="15"/>
      <c r="D6" s="16"/>
      <c r="E6" s="17"/>
      <c r="F6" s="17"/>
      <c r="G6" s="18"/>
      <c r="H6" s="16"/>
      <c r="I6" s="17"/>
      <c r="J6" s="17"/>
      <c r="K6" s="17"/>
      <c r="L6" s="16"/>
      <c r="M6" s="16"/>
    </row>
    <row r="7" spans="1:13" ht="27.75" customHeight="1">
      <c r="A7" s="13" t="s">
        <v>276</v>
      </c>
      <c r="B7" s="14" t="s">
        <v>254</v>
      </c>
      <c r="C7" s="15">
        <v>2988.21</v>
      </c>
      <c r="D7" s="16"/>
      <c r="E7" s="17"/>
      <c r="F7" s="17"/>
      <c r="G7" s="18"/>
      <c r="H7" s="16"/>
      <c r="I7" s="17"/>
      <c r="J7" s="17"/>
      <c r="K7" s="17"/>
      <c r="L7" s="16"/>
      <c r="M7" s="16"/>
    </row>
    <row r="8" spans="1:13" ht="27.75" customHeight="1">
      <c r="A8" s="13" t="s">
        <v>344</v>
      </c>
      <c r="B8" s="14" t="s">
        <v>259</v>
      </c>
      <c r="C8" s="15">
        <v>111.4</v>
      </c>
      <c r="D8" s="16" t="s">
        <v>391</v>
      </c>
      <c r="E8" s="17" t="s">
        <v>391</v>
      </c>
      <c r="F8" s="17" t="s">
        <v>392</v>
      </c>
      <c r="G8" s="18" t="s">
        <v>392</v>
      </c>
      <c r="H8" s="16" t="s">
        <v>392</v>
      </c>
      <c r="I8" s="17" t="s">
        <v>392</v>
      </c>
      <c r="J8" s="17" t="s">
        <v>393</v>
      </c>
      <c r="K8" s="17" t="s">
        <v>394</v>
      </c>
      <c r="L8" s="16" t="s">
        <v>395</v>
      </c>
      <c r="M8" s="16" t="s">
        <v>396</v>
      </c>
    </row>
    <row r="9" spans="1:13" ht="27.75" customHeight="1">
      <c r="A9" s="13" t="s">
        <v>277</v>
      </c>
      <c r="B9" s="14" t="s">
        <v>255</v>
      </c>
      <c r="C9" s="15">
        <v>613.15</v>
      </c>
      <c r="D9" s="16" t="s">
        <v>397</v>
      </c>
      <c r="E9" s="17" t="s">
        <v>398</v>
      </c>
      <c r="F9" s="17" t="s">
        <v>392</v>
      </c>
      <c r="G9" s="18" t="s">
        <v>392</v>
      </c>
      <c r="H9" s="16" t="s">
        <v>399</v>
      </c>
      <c r="I9" s="17" t="s">
        <v>392</v>
      </c>
      <c r="J9" s="17" t="s">
        <v>400</v>
      </c>
      <c r="K9" s="17" t="s">
        <v>401</v>
      </c>
      <c r="L9" s="16" t="s">
        <v>402</v>
      </c>
      <c r="M9" s="16" t="s">
        <v>403</v>
      </c>
    </row>
    <row r="10" spans="1:13" ht="27.75" customHeight="1">
      <c r="A10" s="13" t="s">
        <v>306</v>
      </c>
      <c r="B10" s="14" t="s">
        <v>256</v>
      </c>
      <c r="C10" s="15">
        <v>571.85</v>
      </c>
      <c r="D10" s="16" t="s">
        <v>404</v>
      </c>
      <c r="E10" s="17" t="s">
        <v>312</v>
      </c>
      <c r="F10" s="17" t="s">
        <v>392</v>
      </c>
      <c r="G10" s="18" t="s">
        <v>392</v>
      </c>
      <c r="H10" s="16" t="s">
        <v>392</v>
      </c>
      <c r="I10" s="17" t="s">
        <v>392</v>
      </c>
      <c r="J10" s="17" t="s">
        <v>405</v>
      </c>
      <c r="K10" s="17" t="s">
        <v>406</v>
      </c>
      <c r="L10" s="16" t="s">
        <v>407</v>
      </c>
      <c r="M10" s="16" t="s">
        <v>408</v>
      </c>
    </row>
    <row r="11" spans="1:13" ht="27.75" customHeight="1">
      <c r="A11" s="13" t="s">
        <v>318</v>
      </c>
      <c r="B11" s="14" t="s">
        <v>257</v>
      </c>
      <c r="C11" s="15">
        <v>475.25</v>
      </c>
      <c r="D11" s="16" t="s">
        <v>322</v>
      </c>
      <c r="E11" s="17" t="s">
        <v>409</v>
      </c>
      <c r="F11" s="17" t="s">
        <v>392</v>
      </c>
      <c r="G11" s="18" t="s">
        <v>392</v>
      </c>
      <c r="H11" s="16" t="s">
        <v>392</v>
      </c>
      <c r="I11" s="17" t="s">
        <v>392</v>
      </c>
      <c r="J11" s="17" t="s">
        <v>410</v>
      </c>
      <c r="K11" s="17" t="s">
        <v>411</v>
      </c>
      <c r="L11" s="16" t="s">
        <v>412</v>
      </c>
      <c r="M11" s="16" t="s">
        <v>413</v>
      </c>
    </row>
    <row r="12" spans="1:13" ht="27.75" customHeight="1">
      <c r="A12" s="13" t="s">
        <v>331</v>
      </c>
      <c r="B12" s="14" t="s">
        <v>258</v>
      </c>
      <c r="C12" s="15">
        <v>886.88</v>
      </c>
      <c r="D12" s="16" t="s">
        <v>414</v>
      </c>
      <c r="E12" s="17" t="s">
        <v>415</v>
      </c>
      <c r="F12" s="17" t="s">
        <v>392</v>
      </c>
      <c r="G12" s="18" t="s">
        <v>392</v>
      </c>
      <c r="H12" s="16" t="s">
        <v>392</v>
      </c>
      <c r="I12" s="17" t="s">
        <v>392</v>
      </c>
      <c r="J12" s="17" t="s">
        <v>416</v>
      </c>
      <c r="K12" s="17" t="s">
        <v>417</v>
      </c>
      <c r="L12" s="16" t="s">
        <v>418</v>
      </c>
      <c r="M12" s="16" t="s">
        <v>419</v>
      </c>
    </row>
    <row r="13" spans="1:13" ht="27.75" customHeight="1">
      <c r="A13" s="13" t="s">
        <v>366</v>
      </c>
      <c r="B13" s="14" t="s">
        <v>261</v>
      </c>
      <c r="C13" s="15">
        <v>192.26</v>
      </c>
      <c r="D13" s="16" t="s">
        <v>420</v>
      </c>
      <c r="E13" s="17" t="s">
        <v>421</v>
      </c>
      <c r="F13" s="17" t="s">
        <v>392</v>
      </c>
      <c r="G13" s="18" t="s">
        <v>392</v>
      </c>
      <c r="H13" s="16" t="s">
        <v>392</v>
      </c>
      <c r="I13" s="17" t="s">
        <v>392</v>
      </c>
      <c r="J13" s="17" t="s">
        <v>422</v>
      </c>
      <c r="K13" s="17" t="s">
        <v>394</v>
      </c>
      <c r="L13" s="16" t="s">
        <v>395</v>
      </c>
      <c r="M13" s="16" t="s">
        <v>423</v>
      </c>
    </row>
    <row r="14" spans="1:13" ht="27.75" customHeight="1">
      <c r="A14" s="13" t="s">
        <v>356</v>
      </c>
      <c r="B14" s="14" t="s">
        <v>260</v>
      </c>
      <c r="C14" s="15">
        <v>137.42</v>
      </c>
      <c r="D14" s="16" t="s">
        <v>424</v>
      </c>
      <c r="E14" s="17" t="s">
        <v>425</v>
      </c>
      <c r="F14" s="17" t="s">
        <v>392</v>
      </c>
      <c r="G14" s="18" t="s">
        <v>392</v>
      </c>
      <c r="H14" s="16" t="s">
        <v>392</v>
      </c>
      <c r="I14" s="17" t="s">
        <v>392</v>
      </c>
      <c r="J14" s="17" t="s">
        <v>426</v>
      </c>
      <c r="K14" s="17" t="s">
        <v>394</v>
      </c>
      <c r="L14" s="16" t="s">
        <v>395</v>
      </c>
      <c r="M14" s="16" t="s">
        <v>427</v>
      </c>
    </row>
  </sheetData>
  <sheetProtection formatCells="0" formatColumns="0" formatRows="0"/>
  <mergeCells count="5">
    <mergeCell ref="A4:A5"/>
    <mergeCell ref="B4:B5"/>
    <mergeCell ref="C4:C5"/>
    <mergeCell ref="D4:D5"/>
    <mergeCell ref="E4:E5"/>
  </mergeCells>
  <printOptions/>
  <pageMargins left="0.75" right="0.75" top="1" bottom="1" header="0.5" footer="0.5"/>
  <pageSetup horizontalDpi="200" verticalDpi="200" orientation="landscape" paperSize="9" scale="90"/>
</worksheet>
</file>

<file path=xl/worksheets/sheet3.xml><?xml version="1.0" encoding="utf-8"?>
<worksheet xmlns="http://schemas.openxmlformats.org/spreadsheetml/2006/main" xmlns:r="http://schemas.openxmlformats.org/officeDocument/2006/relationships">
  <dimension ref="A1:J40"/>
  <sheetViews>
    <sheetView showGridLines="0" showZeros="0" workbookViewId="0" topLeftCell="A1">
      <selection activeCell="J4" sqref="J4:J12"/>
    </sheetView>
  </sheetViews>
  <sheetFormatPr defaultColWidth="9.16015625" defaultRowHeight="11.25"/>
  <cols>
    <col min="1" max="1" width="9.16015625" style="96" customWidth="1"/>
    <col min="2" max="2" width="6.66015625" style="96" customWidth="1"/>
    <col min="3" max="3" width="4.5" style="96" customWidth="1"/>
    <col min="4" max="4" width="22.5" style="96" customWidth="1"/>
    <col min="5" max="6" width="22.83203125" style="96" customWidth="1"/>
    <col min="7" max="8" width="18.5" style="96" customWidth="1"/>
    <col min="9" max="10" width="18" style="96" customWidth="1"/>
    <col min="11" max="16384" width="8" style="96" customWidth="1"/>
  </cols>
  <sheetData>
    <row r="1" spans="1:10" ht="19.5" customHeight="1">
      <c r="A1" s="3" t="s">
        <v>73</v>
      </c>
      <c r="B1" s="236"/>
      <c r="C1" s="236"/>
      <c r="D1" s="236"/>
      <c r="E1" s="236"/>
      <c r="F1" s="236"/>
      <c r="G1" s="237"/>
      <c r="H1" s="238"/>
      <c r="I1" s="253"/>
      <c r="J1" s="253"/>
    </row>
    <row r="2" spans="1:10" ht="27.75" customHeight="1">
      <c r="A2" s="97" t="s">
        <v>74</v>
      </c>
      <c r="B2" s="239"/>
      <c r="C2" s="239"/>
      <c r="D2" s="239"/>
      <c r="E2" s="239"/>
      <c r="F2" s="239"/>
      <c r="G2" s="239"/>
      <c r="H2" s="239"/>
      <c r="I2" s="239"/>
      <c r="J2" s="239"/>
    </row>
    <row r="3" spans="1:10" ht="18" customHeight="1">
      <c r="A3" s="99"/>
      <c r="B3" s="99"/>
      <c r="C3" s="99"/>
      <c r="D3" s="99"/>
      <c r="E3" s="99"/>
      <c r="F3" s="99"/>
      <c r="G3" s="237"/>
      <c r="H3" s="240"/>
      <c r="J3" s="254" t="s">
        <v>2</v>
      </c>
    </row>
    <row r="4" spans="1:10" ht="21" customHeight="1">
      <c r="A4" s="166" t="s">
        <v>75</v>
      </c>
      <c r="B4" s="241"/>
      <c r="C4" s="242"/>
      <c r="D4" s="167" t="s">
        <v>76</v>
      </c>
      <c r="E4" s="39" t="s">
        <v>50</v>
      </c>
      <c r="F4" s="243" t="s">
        <v>51</v>
      </c>
      <c r="G4" s="243" t="s">
        <v>52</v>
      </c>
      <c r="H4" s="243" t="s">
        <v>53</v>
      </c>
      <c r="I4" s="39" t="s">
        <v>54</v>
      </c>
      <c r="J4" s="39" t="s">
        <v>55</v>
      </c>
    </row>
    <row r="5" spans="1:10" ht="21" customHeight="1">
      <c r="A5" s="244"/>
      <c r="B5" s="245"/>
      <c r="C5" s="246"/>
      <c r="D5" s="247"/>
      <c r="E5" s="39"/>
      <c r="F5" s="243"/>
      <c r="G5" s="243"/>
      <c r="H5" s="243"/>
      <c r="I5" s="39"/>
      <c r="J5" s="39"/>
    </row>
    <row r="6" spans="1:10" ht="21" customHeight="1">
      <c r="A6" s="43" t="s">
        <v>77</v>
      </c>
      <c r="B6" s="43" t="s">
        <v>78</v>
      </c>
      <c r="C6" s="43" t="s">
        <v>79</v>
      </c>
      <c r="D6" s="248"/>
      <c r="E6" s="43"/>
      <c r="F6" s="249"/>
      <c r="G6" s="249"/>
      <c r="H6" s="249"/>
      <c r="I6" s="43"/>
      <c r="J6" s="39"/>
    </row>
    <row r="7" spans="1:10" s="95" customFormat="1" ht="24.75" customHeight="1">
      <c r="A7" s="47"/>
      <c r="B7" s="47"/>
      <c r="C7" s="47"/>
      <c r="D7" s="47" t="s">
        <v>58</v>
      </c>
      <c r="E7" s="250">
        <f>E8+E27+E31</f>
        <v>3103.0299999999997</v>
      </c>
      <c r="F7" s="250">
        <f>F8+F27+F31</f>
        <v>3103.0299999999997</v>
      </c>
      <c r="G7" s="250">
        <f>G8+G27+G31</f>
        <v>0</v>
      </c>
      <c r="H7" s="250">
        <f>H8+H27+H31</f>
        <v>0</v>
      </c>
      <c r="I7" s="250">
        <f>I8+I27+I31</f>
        <v>0</v>
      </c>
      <c r="J7" s="48">
        <f>J8+J27+J31</f>
        <v>0</v>
      </c>
    </row>
    <row r="8" spans="1:10" ht="24.75" customHeight="1">
      <c r="A8" s="47" t="s">
        <v>80</v>
      </c>
      <c r="B8" s="47"/>
      <c r="C8" s="47"/>
      <c r="D8" s="47" t="s">
        <v>81</v>
      </c>
      <c r="E8" s="250">
        <f aca="true" t="shared" si="0" ref="E8:G8">E9+E25</f>
        <v>2808.2299999999996</v>
      </c>
      <c r="F8" s="250">
        <f t="shared" si="0"/>
        <v>2808.2299999999996</v>
      </c>
      <c r="G8" s="250"/>
      <c r="H8" s="250"/>
      <c r="I8" s="250">
        <f>I9+I25</f>
        <v>0</v>
      </c>
      <c r="J8" s="48">
        <f>J9+J25</f>
        <v>0</v>
      </c>
    </row>
    <row r="9" spans="1:10" ht="24.75" customHeight="1">
      <c r="A9" s="47" t="s">
        <v>82</v>
      </c>
      <c r="B9" s="47" t="s">
        <v>83</v>
      </c>
      <c r="C9" s="47"/>
      <c r="D9" s="47" t="s">
        <v>84</v>
      </c>
      <c r="E9" s="250">
        <f aca="true" t="shared" si="1" ref="E9:G9">E10+E11+E12+E13+E14+E15+E16+E17+E18+E19+E20+E21+E22+E23+E24</f>
        <v>2758.2299999999996</v>
      </c>
      <c r="F9" s="250">
        <f t="shared" si="1"/>
        <v>2758.2299999999996</v>
      </c>
      <c r="G9" s="250"/>
      <c r="H9" s="250"/>
      <c r="I9" s="250">
        <f>I10+I11+I12+I13+I14+I15+I16+I17+I18+I19+I20+I21+I22+I23+I24</f>
        <v>0</v>
      </c>
      <c r="J9" s="48">
        <f>J10+J11+J12+J13+J14+J15+J16+J17+J18+J19+J20+J21+J22+J23+J24</f>
        <v>0</v>
      </c>
    </row>
    <row r="10" spans="1:10" ht="24.75" customHeight="1">
      <c r="A10" s="47" t="s">
        <v>85</v>
      </c>
      <c r="B10" s="47" t="s">
        <v>86</v>
      </c>
      <c r="C10" s="47" t="s">
        <v>83</v>
      </c>
      <c r="D10" s="47" t="s">
        <v>87</v>
      </c>
      <c r="E10" s="250">
        <f aca="true" t="shared" si="2" ref="E10:E24">F10+G10+H10+I10+J10</f>
        <v>98.96</v>
      </c>
      <c r="F10" s="250">
        <v>98.96</v>
      </c>
      <c r="G10" s="250"/>
      <c r="H10" s="48"/>
      <c r="I10" s="250"/>
      <c r="J10" s="48">
        <v>0</v>
      </c>
    </row>
    <row r="11" spans="1:10" ht="24.75" customHeight="1">
      <c r="A11" s="47" t="s">
        <v>85</v>
      </c>
      <c r="B11" s="47" t="s">
        <v>86</v>
      </c>
      <c r="C11" s="47" t="s">
        <v>83</v>
      </c>
      <c r="D11" s="47" t="s">
        <v>87</v>
      </c>
      <c r="E11" s="250">
        <f t="shared" si="2"/>
        <v>82.87</v>
      </c>
      <c r="F11" s="250">
        <v>82.87</v>
      </c>
      <c r="G11" s="250"/>
      <c r="H11" s="48"/>
      <c r="I11" s="250"/>
      <c r="J11" s="48">
        <v>0</v>
      </c>
    </row>
    <row r="12" spans="1:10" ht="24.75" customHeight="1">
      <c r="A12" s="47" t="s">
        <v>85</v>
      </c>
      <c r="B12" s="47" t="s">
        <v>86</v>
      </c>
      <c r="C12" s="47" t="s">
        <v>83</v>
      </c>
      <c r="D12" s="47" t="s">
        <v>87</v>
      </c>
      <c r="E12" s="250">
        <f t="shared" si="2"/>
        <v>377.74</v>
      </c>
      <c r="F12" s="250">
        <v>377.74</v>
      </c>
      <c r="G12" s="250"/>
      <c r="H12" s="48"/>
      <c r="I12" s="250"/>
      <c r="J12" s="48">
        <v>0</v>
      </c>
    </row>
    <row r="13" spans="1:10" ht="24.75" customHeight="1">
      <c r="A13" s="47" t="s">
        <v>85</v>
      </c>
      <c r="B13" s="47" t="s">
        <v>86</v>
      </c>
      <c r="C13" s="47" t="s">
        <v>83</v>
      </c>
      <c r="D13" s="47" t="s">
        <v>87</v>
      </c>
      <c r="E13" s="250">
        <f t="shared" si="2"/>
        <v>795.66</v>
      </c>
      <c r="F13" s="250">
        <v>795.66</v>
      </c>
      <c r="G13" s="250"/>
      <c r="H13" s="48"/>
      <c r="I13" s="250"/>
      <c r="J13" s="48">
        <v>0</v>
      </c>
    </row>
    <row r="14" spans="1:10" ht="24.75" customHeight="1">
      <c r="A14" s="47" t="s">
        <v>85</v>
      </c>
      <c r="B14" s="47" t="s">
        <v>86</v>
      </c>
      <c r="C14" s="47" t="s">
        <v>83</v>
      </c>
      <c r="D14" s="47" t="s">
        <v>87</v>
      </c>
      <c r="E14" s="250">
        <f t="shared" si="2"/>
        <v>231.3</v>
      </c>
      <c r="F14" s="250">
        <v>231.3</v>
      </c>
      <c r="G14" s="250"/>
      <c r="H14" s="48"/>
      <c r="I14" s="250"/>
      <c r="J14" s="48">
        <v>0</v>
      </c>
    </row>
    <row r="15" spans="1:10" ht="24.75" customHeight="1">
      <c r="A15" s="47" t="s">
        <v>85</v>
      </c>
      <c r="B15" s="47" t="s">
        <v>86</v>
      </c>
      <c r="C15" s="47" t="s">
        <v>83</v>
      </c>
      <c r="D15" s="47" t="s">
        <v>87</v>
      </c>
      <c r="E15" s="250">
        <f t="shared" si="2"/>
        <v>468.86</v>
      </c>
      <c r="F15" s="250">
        <v>468.86</v>
      </c>
      <c r="G15" s="250"/>
      <c r="H15" s="48"/>
      <c r="I15" s="250"/>
      <c r="J15" s="48">
        <v>0</v>
      </c>
    </row>
    <row r="16" spans="1:10" ht="24.75" customHeight="1">
      <c r="A16" s="47" t="s">
        <v>85</v>
      </c>
      <c r="B16" s="47" t="s">
        <v>86</v>
      </c>
      <c r="C16" s="47" t="s">
        <v>88</v>
      </c>
      <c r="D16" s="47" t="s">
        <v>89</v>
      </c>
      <c r="E16" s="250">
        <f t="shared" si="2"/>
        <v>134.68</v>
      </c>
      <c r="F16" s="250">
        <v>134.68</v>
      </c>
      <c r="G16" s="250"/>
      <c r="H16" s="48"/>
      <c r="I16" s="250"/>
      <c r="J16" s="48">
        <v>0</v>
      </c>
    </row>
    <row r="17" spans="1:10" ht="24.75" customHeight="1">
      <c r="A17" s="47" t="s">
        <v>85</v>
      </c>
      <c r="B17" s="47" t="s">
        <v>86</v>
      </c>
      <c r="C17" s="47" t="s">
        <v>90</v>
      </c>
      <c r="D17" s="47" t="s">
        <v>91</v>
      </c>
      <c r="E17" s="250">
        <f t="shared" si="2"/>
        <v>70.74</v>
      </c>
      <c r="F17" s="250">
        <v>70.74</v>
      </c>
      <c r="G17" s="250"/>
      <c r="H17" s="48"/>
      <c r="I17" s="250"/>
      <c r="J17" s="48">
        <v>0</v>
      </c>
    </row>
    <row r="18" spans="1:10" ht="24.75" customHeight="1">
      <c r="A18" s="47" t="s">
        <v>85</v>
      </c>
      <c r="B18" s="47" t="s">
        <v>86</v>
      </c>
      <c r="C18" s="47" t="s">
        <v>92</v>
      </c>
      <c r="D18" s="47" t="s">
        <v>93</v>
      </c>
      <c r="E18" s="250">
        <f t="shared" si="2"/>
        <v>75.26</v>
      </c>
      <c r="F18" s="250">
        <v>75.26</v>
      </c>
      <c r="G18" s="250"/>
      <c r="H18" s="48"/>
      <c r="I18" s="250"/>
      <c r="J18" s="48">
        <v>0</v>
      </c>
    </row>
    <row r="19" spans="1:10" ht="24.75" customHeight="1">
      <c r="A19" s="47" t="s">
        <v>85</v>
      </c>
      <c r="B19" s="47" t="s">
        <v>86</v>
      </c>
      <c r="C19" s="47" t="s">
        <v>94</v>
      </c>
      <c r="D19" s="47" t="s">
        <v>95</v>
      </c>
      <c r="E19" s="250">
        <f t="shared" si="2"/>
        <v>57.54</v>
      </c>
      <c r="F19" s="250">
        <v>57.54</v>
      </c>
      <c r="G19" s="250"/>
      <c r="H19" s="48"/>
      <c r="I19" s="250"/>
      <c r="J19" s="48">
        <v>0</v>
      </c>
    </row>
    <row r="20" spans="1:10" ht="24.75" customHeight="1">
      <c r="A20" s="47" t="s">
        <v>85</v>
      </c>
      <c r="B20" s="47" t="s">
        <v>86</v>
      </c>
      <c r="C20" s="47" t="s">
        <v>96</v>
      </c>
      <c r="D20" s="47" t="s">
        <v>97</v>
      </c>
      <c r="E20" s="250">
        <f t="shared" si="2"/>
        <v>37.02</v>
      </c>
      <c r="F20" s="250">
        <v>37.02</v>
      </c>
      <c r="G20" s="250"/>
      <c r="H20" s="48"/>
      <c r="I20" s="250"/>
      <c r="J20" s="48">
        <v>0</v>
      </c>
    </row>
    <row r="21" spans="1:10" ht="24.75" customHeight="1">
      <c r="A21" s="47" t="s">
        <v>85</v>
      </c>
      <c r="B21" s="47" t="s">
        <v>86</v>
      </c>
      <c r="C21" s="47" t="s">
        <v>98</v>
      </c>
      <c r="D21" s="47" t="s">
        <v>99</v>
      </c>
      <c r="E21" s="250">
        <f t="shared" si="2"/>
        <v>23.1</v>
      </c>
      <c r="F21" s="250">
        <v>23.1</v>
      </c>
      <c r="G21" s="250"/>
      <c r="H21" s="48"/>
      <c r="I21" s="250"/>
      <c r="J21" s="48">
        <v>0</v>
      </c>
    </row>
    <row r="22" spans="1:10" ht="24.75" customHeight="1">
      <c r="A22" s="47" t="s">
        <v>85</v>
      </c>
      <c r="B22" s="47" t="s">
        <v>86</v>
      </c>
      <c r="C22" s="47" t="s">
        <v>98</v>
      </c>
      <c r="D22" s="47" t="s">
        <v>99</v>
      </c>
      <c r="E22" s="250">
        <f t="shared" si="2"/>
        <v>31.56</v>
      </c>
      <c r="F22" s="250">
        <v>31.56</v>
      </c>
      <c r="G22" s="250"/>
      <c r="H22" s="48"/>
      <c r="I22" s="250"/>
      <c r="J22" s="48">
        <v>0</v>
      </c>
    </row>
    <row r="23" spans="1:10" ht="24.75" customHeight="1">
      <c r="A23" s="47" t="s">
        <v>85</v>
      </c>
      <c r="B23" s="47" t="s">
        <v>86</v>
      </c>
      <c r="C23" s="47" t="s">
        <v>98</v>
      </c>
      <c r="D23" s="47" t="s">
        <v>99</v>
      </c>
      <c r="E23" s="250">
        <f t="shared" si="2"/>
        <v>93</v>
      </c>
      <c r="F23" s="250">
        <v>93</v>
      </c>
      <c r="G23" s="250"/>
      <c r="H23" s="48"/>
      <c r="I23" s="250"/>
      <c r="J23" s="48">
        <v>0</v>
      </c>
    </row>
    <row r="24" spans="1:10" ht="24.75" customHeight="1">
      <c r="A24" s="47" t="s">
        <v>85</v>
      </c>
      <c r="B24" s="47" t="s">
        <v>86</v>
      </c>
      <c r="C24" s="47" t="s">
        <v>98</v>
      </c>
      <c r="D24" s="47" t="s">
        <v>99</v>
      </c>
      <c r="E24" s="250">
        <f t="shared" si="2"/>
        <v>179.94</v>
      </c>
      <c r="F24" s="250">
        <v>179.94</v>
      </c>
      <c r="G24" s="250"/>
      <c r="H24" s="48"/>
      <c r="I24" s="250"/>
      <c r="J24" s="48">
        <v>0</v>
      </c>
    </row>
    <row r="25" spans="1:10" ht="24.75" customHeight="1">
      <c r="A25" s="47" t="s">
        <v>85</v>
      </c>
      <c r="B25" s="47" t="s">
        <v>98</v>
      </c>
      <c r="C25" s="47"/>
      <c r="D25" s="47" t="s">
        <v>100</v>
      </c>
      <c r="E25" s="250">
        <f aca="true" t="shared" si="3" ref="E25:J25">E26</f>
        <v>50</v>
      </c>
      <c r="F25" s="250">
        <f t="shared" si="3"/>
        <v>50</v>
      </c>
      <c r="G25" s="250">
        <f t="shared" si="3"/>
        <v>0</v>
      </c>
      <c r="H25" s="250">
        <f t="shared" si="3"/>
        <v>0</v>
      </c>
      <c r="I25" s="250">
        <f t="shared" si="3"/>
        <v>0</v>
      </c>
      <c r="J25" s="48">
        <f t="shared" si="3"/>
        <v>0</v>
      </c>
    </row>
    <row r="26" spans="1:10" ht="24.75" customHeight="1">
      <c r="A26" s="47" t="s">
        <v>85</v>
      </c>
      <c r="B26" s="47" t="s">
        <v>98</v>
      </c>
      <c r="C26" s="47" t="s">
        <v>98</v>
      </c>
      <c r="D26" s="47" t="s">
        <v>100</v>
      </c>
      <c r="E26" s="250">
        <f>F26+G26+H26+I26+J26</f>
        <v>50</v>
      </c>
      <c r="F26" s="250">
        <v>50</v>
      </c>
      <c r="G26" s="250"/>
      <c r="H26" s="48"/>
      <c r="I26" s="250"/>
      <c r="J26" s="48">
        <v>0</v>
      </c>
    </row>
    <row r="27" spans="1:10" ht="24.75" customHeight="1">
      <c r="A27" s="149" t="s">
        <v>101</v>
      </c>
      <c r="B27" s="149"/>
      <c r="C27" s="150"/>
      <c r="D27" s="127" t="s">
        <v>102</v>
      </c>
      <c r="E27" s="250">
        <f>E28</f>
        <v>114.82</v>
      </c>
      <c r="F27" s="250">
        <f>F28</f>
        <v>114.82</v>
      </c>
      <c r="G27" s="250">
        <f>G28</f>
        <v>0</v>
      </c>
      <c r="H27" s="250">
        <f>H28</f>
        <v>0</v>
      </c>
      <c r="I27" s="250">
        <f>I28</f>
        <v>0</v>
      </c>
      <c r="J27" s="48">
        <f>J28</f>
        <v>0</v>
      </c>
    </row>
    <row r="28" spans="1:10" ht="24.75" customHeight="1">
      <c r="A28" s="149" t="s">
        <v>101</v>
      </c>
      <c r="B28" s="149" t="s">
        <v>103</v>
      </c>
      <c r="C28" s="150"/>
      <c r="D28" s="127" t="s">
        <v>104</v>
      </c>
      <c r="E28" s="250">
        <f>E29+E30</f>
        <v>114.82</v>
      </c>
      <c r="F28" s="250">
        <f>F29+F30</f>
        <v>114.82</v>
      </c>
      <c r="G28" s="250">
        <f>G29+G30</f>
        <v>0</v>
      </c>
      <c r="H28" s="250">
        <f>H29+H30</f>
        <v>0</v>
      </c>
      <c r="I28" s="250">
        <f>I29+I30</f>
        <v>0</v>
      </c>
      <c r="J28" s="48">
        <f>J29+J30</f>
        <v>0</v>
      </c>
    </row>
    <row r="29" spans="1:10" ht="24.75" customHeight="1">
      <c r="A29" s="149" t="s">
        <v>101</v>
      </c>
      <c r="B29" s="149" t="s">
        <v>103</v>
      </c>
      <c r="C29" s="150" t="s">
        <v>83</v>
      </c>
      <c r="D29" s="127" t="s">
        <v>105</v>
      </c>
      <c r="E29" s="250">
        <f>F29+G29+H29+I29+J29</f>
        <v>100.47</v>
      </c>
      <c r="F29" s="250">
        <v>100.47</v>
      </c>
      <c r="G29" s="250"/>
      <c r="H29" s="48"/>
      <c r="I29" s="250"/>
      <c r="J29" s="48"/>
    </row>
    <row r="30" spans="1:10" ht="24.75" customHeight="1">
      <c r="A30" s="149" t="s">
        <v>101</v>
      </c>
      <c r="B30" s="149" t="s">
        <v>103</v>
      </c>
      <c r="C30" s="150" t="s">
        <v>88</v>
      </c>
      <c r="D30" s="127" t="s">
        <v>106</v>
      </c>
      <c r="E30" s="250">
        <f>F30+G30+H30+I30+J30</f>
        <v>14.35</v>
      </c>
      <c r="F30" s="250">
        <v>14.35</v>
      </c>
      <c r="G30" s="250"/>
      <c r="H30" s="48"/>
      <c r="I30" s="250"/>
      <c r="J30" s="48"/>
    </row>
    <row r="31" spans="1:10" ht="24.75" customHeight="1">
      <c r="A31" s="47" t="s">
        <v>107</v>
      </c>
      <c r="B31" s="47"/>
      <c r="C31" s="47"/>
      <c r="D31" s="47" t="s">
        <v>108</v>
      </c>
      <c r="E31" s="250">
        <f>E32</f>
        <v>179.98000000000002</v>
      </c>
      <c r="F31" s="250">
        <v>179.98</v>
      </c>
      <c r="G31" s="250"/>
      <c r="H31" s="48"/>
      <c r="I31" s="250"/>
      <c r="J31" s="48">
        <v>0</v>
      </c>
    </row>
    <row r="32" spans="1:10" ht="24.75" customHeight="1">
      <c r="A32" s="47" t="s">
        <v>107</v>
      </c>
      <c r="B32" s="47" t="s">
        <v>88</v>
      </c>
      <c r="C32" s="47"/>
      <c r="D32" s="47" t="s">
        <v>109</v>
      </c>
      <c r="E32" s="250">
        <f>E33+E34+E35+E36+E37+E38+E39</f>
        <v>179.98000000000002</v>
      </c>
      <c r="F32" s="250">
        <v>179.98</v>
      </c>
      <c r="G32" s="250"/>
      <c r="H32" s="48"/>
      <c r="I32" s="250"/>
      <c r="J32" s="48">
        <v>0</v>
      </c>
    </row>
    <row r="33" spans="1:10" ht="24.75" customHeight="1">
      <c r="A33" s="47" t="s">
        <v>107</v>
      </c>
      <c r="B33" s="47" t="s">
        <v>88</v>
      </c>
      <c r="C33" s="47" t="s">
        <v>83</v>
      </c>
      <c r="D33" s="47" t="s">
        <v>110</v>
      </c>
      <c r="E33" s="250">
        <f aca="true" t="shared" si="4" ref="E31:E39">F33+G33+H33+I33+J33</f>
        <v>12.32</v>
      </c>
      <c r="F33" s="250">
        <v>12.32</v>
      </c>
      <c r="G33" s="250"/>
      <c r="H33" s="48"/>
      <c r="I33" s="250"/>
      <c r="J33" s="48">
        <v>0</v>
      </c>
    </row>
    <row r="34" spans="1:10" ht="24.75" customHeight="1">
      <c r="A34" s="47" t="s">
        <v>107</v>
      </c>
      <c r="B34" s="47" t="s">
        <v>88</v>
      </c>
      <c r="C34" s="47" t="s">
        <v>83</v>
      </c>
      <c r="D34" s="47" t="s">
        <v>110</v>
      </c>
      <c r="E34" s="250">
        <f t="shared" si="4"/>
        <v>28.91</v>
      </c>
      <c r="F34" s="250">
        <v>28.91</v>
      </c>
      <c r="G34" s="250"/>
      <c r="H34" s="48"/>
      <c r="I34" s="250"/>
      <c r="J34" s="48">
        <v>0</v>
      </c>
    </row>
    <row r="35" spans="1:10" ht="24.75" customHeight="1">
      <c r="A35" s="47" t="s">
        <v>107</v>
      </c>
      <c r="B35" s="47" t="s">
        <v>88</v>
      </c>
      <c r="C35" s="47" t="s">
        <v>83</v>
      </c>
      <c r="D35" s="47" t="s">
        <v>110</v>
      </c>
      <c r="E35" s="250">
        <f t="shared" si="4"/>
        <v>54.2</v>
      </c>
      <c r="F35" s="250">
        <v>54.2</v>
      </c>
      <c r="G35" s="250"/>
      <c r="H35" s="48"/>
      <c r="I35" s="250"/>
      <c r="J35" s="48">
        <v>0</v>
      </c>
    </row>
    <row r="36" spans="1:10" ht="24.75" customHeight="1">
      <c r="A36" s="47" t="s">
        <v>107</v>
      </c>
      <c r="B36" s="47" t="s">
        <v>88</v>
      </c>
      <c r="C36" s="47" t="s">
        <v>83</v>
      </c>
      <c r="D36" s="47" t="s">
        <v>110</v>
      </c>
      <c r="E36" s="250">
        <f t="shared" si="4"/>
        <v>45.45</v>
      </c>
      <c r="F36" s="250">
        <v>45.45</v>
      </c>
      <c r="G36" s="250"/>
      <c r="H36" s="48"/>
      <c r="I36" s="250"/>
      <c r="J36" s="48">
        <v>0</v>
      </c>
    </row>
    <row r="37" spans="1:10" ht="24.75" customHeight="1">
      <c r="A37" s="47" t="s">
        <v>107</v>
      </c>
      <c r="B37" s="47" t="s">
        <v>88</v>
      </c>
      <c r="C37" s="47" t="s">
        <v>83</v>
      </c>
      <c r="D37" s="47" t="s">
        <v>110</v>
      </c>
      <c r="E37" s="250">
        <f t="shared" si="4"/>
        <v>6.9</v>
      </c>
      <c r="F37" s="250">
        <v>6.9</v>
      </c>
      <c r="G37" s="250"/>
      <c r="H37" s="48"/>
      <c r="I37" s="250"/>
      <c r="J37" s="48">
        <v>0</v>
      </c>
    </row>
    <row r="38" spans="1:10" ht="24.75" customHeight="1">
      <c r="A38" s="47" t="s">
        <v>107</v>
      </c>
      <c r="B38" s="47" t="s">
        <v>88</v>
      </c>
      <c r="C38" s="47" t="s">
        <v>83</v>
      </c>
      <c r="D38" s="47" t="s">
        <v>110</v>
      </c>
      <c r="E38" s="250">
        <f t="shared" si="4"/>
        <v>5.43</v>
      </c>
      <c r="F38" s="250">
        <v>5.43</v>
      </c>
      <c r="G38" s="251"/>
      <c r="H38" s="252"/>
      <c r="I38" s="250"/>
      <c r="J38" s="48">
        <v>0</v>
      </c>
    </row>
    <row r="39" spans="1:10" ht="24.75" customHeight="1">
      <c r="A39" s="47" t="s">
        <v>107</v>
      </c>
      <c r="B39" s="47" t="s">
        <v>88</v>
      </c>
      <c r="C39" s="47" t="s">
        <v>83</v>
      </c>
      <c r="D39" s="47" t="s">
        <v>110</v>
      </c>
      <c r="E39" s="250">
        <f t="shared" si="4"/>
        <v>26.77</v>
      </c>
      <c r="F39" s="250">
        <v>26.77</v>
      </c>
      <c r="G39" s="250"/>
      <c r="H39" s="48"/>
      <c r="I39" s="250"/>
      <c r="J39" s="48">
        <v>0</v>
      </c>
    </row>
    <row r="40" ht="12">
      <c r="A40" s="47"/>
    </row>
  </sheetData>
  <sheetProtection formatCells="0" formatColumns="0" formatRows="0"/>
  <mergeCells count="9">
    <mergeCell ref="I1:J1"/>
    <mergeCell ref="D4:D6"/>
    <mergeCell ref="E4:E6"/>
    <mergeCell ref="F4:F6"/>
    <mergeCell ref="G4:G6"/>
    <mergeCell ref="H4:H6"/>
    <mergeCell ref="I4:I6"/>
    <mergeCell ref="J4:J6"/>
    <mergeCell ref="A4:C5"/>
  </mergeCells>
  <printOptions/>
  <pageMargins left="0.71" right="0.71" top="0.75" bottom="0.75" header="0.31" footer="0.31"/>
  <pageSetup horizontalDpi="600" verticalDpi="600" orientation="portrait" paperSize="9" scale="65"/>
</worksheet>
</file>

<file path=xl/worksheets/sheet4.xml><?xml version="1.0" encoding="utf-8"?>
<worksheet xmlns="http://schemas.openxmlformats.org/spreadsheetml/2006/main" xmlns:r="http://schemas.openxmlformats.org/officeDocument/2006/relationships">
  <dimension ref="A1:K24"/>
  <sheetViews>
    <sheetView showGridLines="0" showZeros="0" workbookViewId="0" topLeftCell="A1">
      <selection activeCell="A2" sqref="A2:IV2"/>
    </sheetView>
  </sheetViews>
  <sheetFormatPr defaultColWidth="9.16015625" defaultRowHeight="12.75" customHeight="1"/>
  <cols>
    <col min="1" max="1" width="10.5" style="219" customWidth="1"/>
    <col min="2" max="2" width="8.16015625" style="219" customWidth="1"/>
    <col min="3" max="3" width="5.83203125" style="219" customWidth="1"/>
    <col min="4" max="4" width="24.83203125" style="219" customWidth="1"/>
    <col min="5" max="5" width="18.83203125" style="219" customWidth="1"/>
    <col min="6" max="6" width="15.33203125" style="219" customWidth="1"/>
    <col min="7" max="9" width="13" style="219" customWidth="1"/>
    <col min="10" max="10" width="20.83203125" style="219" customWidth="1"/>
    <col min="11" max="11" width="14" style="219" customWidth="1"/>
    <col min="12" max="247" width="9.16015625" style="219" customWidth="1"/>
    <col min="248" max="16384" width="9.16015625" style="219" customWidth="1"/>
  </cols>
  <sheetData>
    <row r="1" spans="1:11" ht="16.5" customHeight="1">
      <c r="A1" s="3" t="s">
        <v>111</v>
      </c>
      <c r="K1" s="233"/>
    </row>
    <row r="2" spans="1:11" ht="21" customHeight="1">
      <c r="A2" s="220" t="s">
        <v>112</v>
      </c>
      <c r="B2" s="221"/>
      <c r="C2" s="222"/>
      <c r="D2" s="222"/>
      <c r="E2" s="222"/>
      <c r="F2" s="222"/>
      <c r="G2" s="222"/>
      <c r="H2" s="222"/>
      <c r="I2" s="222"/>
      <c r="J2" s="222"/>
      <c r="K2" s="222"/>
    </row>
    <row r="3" ht="19.5" customHeight="1">
      <c r="K3" s="142" t="s">
        <v>113</v>
      </c>
    </row>
    <row r="4" spans="1:11" ht="36.75" customHeight="1">
      <c r="A4" s="223" t="s">
        <v>75</v>
      </c>
      <c r="B4" s="224"/>
      <c r="C4" s="225"/>
      <c r="D4" s="226" t="s">
        <v>114</v>
      </c>
      <c r="E4" s="227" t="s">
        <v>50</v>
      </c>
      <c r="F4" s="228" t="s">
        <v>115</v>
      </c>
      <c r="G4" s="228"/>
      <c r="H4" s="228"/>
      <c r="I4" s="234"/>
      <c r="J4" s="228" t="s">
        <v>116</v>
      </c>
      <c r="K4" s="228" t="s">
        <v>117</v>
      </c>
    </row>
    <row r="5" spans="1:11" ht="31.5" customHeight="1">
      <c r="A5" s="229" t="s">
        <v>77</v>
      </c>
      <c r="B5" s="229" t="s">
        <v>78</v>
      </c>
      <c r="C5" s="229" t="s">
        <v>79</v>
      </c>
      <c r="D5" s="230"/>
      <c r="E5" s="229"/>
      <c r="F5" s="231" t="s">
        <v>118</v>
      </c>
      <c r="G5" s="231" t="s">
        <v>119</v>
      </c>
      <c r="H5" s="231" t="s">
        <v>120</v>
      </c>
      <c r="I5" s="231" t="s">
        <v>121</v>
      </c>
      <c r="J5" s="228"/>
      <c r="K5" s="228"/>
    </row>
    <row r="6" spans="1:11" s="218" customFormat="1" ht="26.25" customHeight="1">
      <c r="A6" s="127"/>
      <c r="B6" s="127"/>
      <c r="C6" s="232"/>
      <c r="D6" s="127" t="s">
        <v>58</v>
      </c>
      <c r="E6" s="175">
        <f>E7+E18+E22</f>
        <v>3103.03</v>
      </c>
      <c r="F6" s="175">
        <f>F7+F18+F22</f>
        <v>2603.390000000001</v>
      </c>
      <c r="G6" s="175">
        <f>G7+G18+G22</f>
        <v>1902.29</v>
      </c>
      <c r="H6" s="175">
        <f>H7+H18+H22</f>
        <v>616.7900000000001</v>
      </c>
      <c r="I6" s="175">
        <f>I7+I18+I22</f>
        <v>84.31</v>
      </c>
      <c r="J6" s="175">
        <f>J7+J18+J22</f>
        <v>499.64</v>
      </c>
      <c r="K6" s="235">
        <f>K7+K18+K22</f>
        <v>0</v>
      </c>
    </row>
    <row r="7" spans="1:11" ht="26.25" customHeight="1">
      <c r="A7" s="127" t="s">
        <v>80</v>
      </c>
      <c r="B7" s="127"/>
      <c r="C7" s="232"/>
      <c r="D7" s="127" t="s">
        <v>81</v>
      </c>
      <c r="E7" s="175">
        <f>E8+E16</f>
        <v>2808.23</v>
      </c>
      <c r="F7" s="175">
        <f aca="true" t="shared" si="0" ref="F7:K7">F8+F16</f>
        <v>2308.5900000000006</v>
      </c>
      <c r="G7" s="175">
        <f t="shared" si="0"/>
        <v>1686.78</v>
      </c>
      <c r="H7" s="175">
        <f t="shared" si="0"/>
        <v>601.8100000000001</v>
      </c>
      <c r="I7" s="175">
        <f t="shared" si="0"/>
        <v>20</v>
      </c>
      <c r="J7" s="175">
        <f t="shared" si="0"/>
        <v>499.64</v>
      </c>
      <c r="K7" s="235">
        <f t="shared" si="0"/>
        <v>0</v>
      </c>
    </row>
    <row r="8" spans="1:11" ht="26.25" customHeight="1">
      <c r="A8" s="127" t="s">
        <v>82</v>
      </c>
      <c r="B8" s="127" t="s">
        <v>83</v>
      </c>
      <c r="C8" s="232"/>
      <c r="D8" s="127" t="s">
        <v>84</v>
      </c>
      <c r="E8" s="175">
        <f>E9+E10+E11+E12+E13+E14+E15</f>
        <v>2758.23</v>
      </c>
      <c r="F8" s="175">
        <f aca="true" t="shared" si="1" ref="F8:K8">F9+F10+F11+F12+F13+F14+F15</f>
        <v>2308.5900000000006</v>
      </c>
      <c r="G8" s="175">
        <f t="shared" si="1"/>
        <v>1686.78</v>
      </c>
      <c r="H8" s="175">
        <f t="shared" si="1"/>
        <v>601.8100000000001</v>
      </c>
      <c r="I8" s="175">
        <f t="shared" si="1"/>
        <v>20</v>
      </c>
      <c r="J8" s="175">
        <f t="shared" si="1"/>
        <v>449.64</v>
      </c>
      <c r="K8" s="235">
        <f t="shared" si="1"/>
        <v>0</v>
      </c>
    </row>
    <row r="9" spans="1:11" ht="26.25" customHeight="1">
      <c r="A9" s="127" t="s">
        <v>85</v>
      </c>
      <c r="B9" s="127" t="s">
        <v>86</v>
      </c>
      <c r="C9" s="232" t="s">
        <v>83</v>
      </c>
      <c r="D9" s="127" t="s">
        <v>87</v>
      </c>
      <c r="E9" s="175">
        <f>F9+J9+K9</f>
        <v>2055.3900000000003</v>
      </c>
      <c r="F9" s="175">
        <f>G9+H9+I9</f>
        <v>2055.3900000000003</v>
      </c>
      <c r="G9" s="175">
        <v>1481.42</v>
      </c>
      <c r="H9" s="175">
        <v>553.97</v>
      </c>
      <c r="I9" s="175">
        <v>20</v>
      </c>
      <c r="J9" s="175"/>
      <c r="K9" s="235">
        <v>0</v>
      </c>
    </row>
    <row r="10" spans="1:11" ht="26.25" customHeight="1">
      <c r="A10" s="127" t="s">
        <v>85</v>
      </c>
      <c r="B10" s="127" t="s">
        <v>86</v>
      </c>
      <c r="C10" s="232" t="s">
        <v>88</v>
      </c>
      <c r="D10" s="127" t="s">
        <v>89</v>
      </c>
      <c r="E10" s="175">
        <f aca="true" t="shared" si="2" ref="E10:E20">F10+J10+K10</f>
        <v>134.68</v>
      </c>
      <c r="F10" s="175">
        <f aca="true" t="shared" si="3" ref="F10:F20">G10+H10+I10</f>
        <v>4</v>
      </c>
      <c r="G10" s="175"/>
      <c r="H10" s="175">
        <v>4</v>
      </c>
      <c r="I10" s="175"/>
      <c r="J10" s="175">
        <v>130.68</v>
      </c>
      <c r="K10" s="235">
        <v>0</v>
      </c>
    </row>
    <row r="11" spans="1:11" ht="26.25" customHeight="1">
      <c r="A11" s="127" t="s">
        <v>85</v>
      </c>
      <c r="B11" s="127" t="s">
        <v>86</v>
      </c>
      <c r="C11" s="232" t="s">
        <v>90</v>
      </c>
      <c r="D11" s="127" t="s">
        <v>91</v>
      </c>
      <c r="E11" s="175">
        <f t="shared" si="2"/>
        <v>70.74</v>
      </c>
      <c r="F11" s="175">
        <f t="shared" si="3"/>
        <v>0</v>
      </c>
      <c r="G11" s="175"/>
      <c r="H11" s="175"/>
      <c r="I11" s="175"/>
      <c r="J11" s="175">
        <v>70.74</v>
      </c>
      <c r="K11" s="235">
        <v>0</v>
      </c>
    </row>
    <row r="12" spans="1:11" ht="26.25" customHeight="1">
      <c r="A12" s="127" t="s">
        <v>85</v>
      </c>
      <c r="B12" s="127" t="s">
        <v>86</v>
      </c>
      <c r="C12" s="232" t="s">
        <v>92</v>
      </c>
      <c r="D12" s="127" t="s">
        <v>93</v>
      </c>
      <c r="E12" s="175">
        <f t="shared" si="2"/>
        <v>75.26</v>
      </c>
      <c r="F12" s="175">
        <f t="shared" si="3"/>
        <v>75.26</v>
      </c>
      <c r="G12" s="175">
        <v>75.26</v>
      </c>
      <c r="H12" s="175"/>
      <c r="I12" s="175"/>
      <c r="J12" s="175"/>
      <c r="K12" s="235">
        <v>0</v>
      </c>
    </row>
    <row r="13" spans="1:11" ht="26.25" customHeight="1">
      <c r="A13" s="127" t="s">
        <v>85</v>
      </c>
      <c r="B13" s="127" t="s">
        <v>86</v>
      </c>
      <c r="C13" s="232" t="s">
        <v>94</v>
      </c>
      <c r="D13" s="127" t="s">
        <v>95</v>
      </c>
      <c r="E13" s="175">
        <f t="shared" si="2"/>
        <v>57.54</v>
      </c>
      <c r="F13" s="175">
        <f t="shared" si="3"/>
        <v>0</v>
      </c>
      <c r="G13" s="175"/>
      <c r="H13" s="175"/>
      <c r="I13" s="175"/>
      <c r="J13" s="175">
        <v>57.54</v>
      </c>
      <c r="K13" s="235">
        <v>0</v>
      </c>
    </row>
    <row r="14" spans="1:11" ht="26.25" customHeight="1">
      <c r="A14" s="127" t="s">
        <v>85</v>
      </c>
      <c r="B14" s="127" t="s">
        <v>86</v>
      </c>
      <c r="C14" s="232" t="s">
        <v>96</v>
      </c>
      <c r="D14" s="127" t="s">
        <v>97</v>
      </c>
      <c r="E14" s="175">
        <f t="shared" si="2"/>
        <v>37.02</v>
      </c>
      <c r="F14" s="175">
        <f t="shared" si="3"/>
        <v>0</v>
      </c>
      <c r="G14" s="175"/>
      <c r="H14" s="175"/>
      <c r="I14" s="175"/>
      <c r="J14" s="175">
        <v>37.02</v>
      </c>
      <c r="K14" s="235">
        <v>0</v>
      </c>
    </row>
    <row r="15" spans="1:11" ht="26.25" customHeight="1">
      <c r="A15" s="127" t="s">
        <v>85</v>
      </c>
      <c r="B15" s="127" t="s">
        <v>86</v>
      </c>
      <c r="C15" s="232" t="s">
        <v>98</v>
      </c>
      <c r="D15" s="127" t="s">
        <v>99</v>
      </c>
      <c r="E15" s="175">
        <f t="shared" si="2"/>
        <v>327.6</v>
      </c>
      <c r="F15" s="175">
        <f t="shared" si="3"/>
        <v>173.94</v>
      </c>
      <c r="G15" s="175">
        <v>130.1</v>
      </c>
      <c r="H15" s="175">
        <v>43.84</v>
      </c>
      <c r="I15" s="175"/>
      <c r="J15" s="175">
        <v>153.66</v>
      </c>
      <c r="K15" s="235">
        <v>0</v>
      </c>
    </row>
    <row r="16" spans="1:11" ht="26.25" customHeight="1">
      <c r="A16" s="127" t="s">
        <v>82</v>
      </c>
      <c r="B16" s="127" t="s">
        <v>98</v>
      </c>
      <c r="C16" s="232"/>
      <c r="D16" s="127" t="s">
        <v>100</v>
      </c>
      <c r="E16" s="175">
        <f>E17</f>
        <v>50</v>
      </c>
      <c r="F16" s="175">
        <f aca="true" t="shared" si="4" ref="F16:K16">F17</f>
        <v>0</v>
      </c>
      <c r="G16" s="175">
        <f t="shared" si="4"/>
        <v>0</v>
      </c>
      <c r="H16" s="175">
        <f t="shared" si="4"/>
        <v>0</v>
      </c>
      <c r="I16" s="175">
        <f t="shared" si="4"/>
        <v>0</v>
      </c>
      <c r="J16" s="175">
        <f t="shared" si="4"/>
        <v>50</v>
      </c>
      <c r="K16" s="235">
        <f t="shared" si="4"/>
        <v>0</v>
      </c>
    </row>
    <row r="17" spans="1:11" ht="26.25" customHeight="1">
      <c r="A17" s="127" t="s">
        <v>85</v>
      </c>
      <c r="B17" s="127" t="s">
        <v>122</v>
      </c>
      <c r="C17" s="232" t="s">
        <v>98</v>
      </c>
      <c r="D17" s="127" t="s">
        <v>123</v>
      </c>
      <c r="E17" s="175">
        <f t="shared" si="2"/>
        <v>50</v>
      </c>
      <c r="F17" s="175">
        <f t="shared" si="3"/>
        <v>0</v>
      </c>
      <c r="G17" s="175"/>
      <c r="H17" s="175"/>
      <c r="I17" s="175"/>
      <c r="J17" s="175">
        <v>50</v>
      </c>
      <c r="K17" s="235">
        <v>0</v>
      </c>
    </row>
    <row r="18" spans="1:11" ht="26.25" customHeight="1">
      <c r="A18" s="127" t="s">
        <v>101</v>
      </c>
      <c r="B18" s="127"/>
      <c r="C18" s="232"/>
      <c r="D18" s="127" t="s">
        <v>102</v>
      </c>
      <c r="E18" s="175">
        <f>E19</f>
        <v>114.82</v>
      </c>
      <c r="F18" s="175">
        <f aca="true" t="shared" si="5" ref="F18:K18">F19</f>
        <v>114.82</v>
      </c>
      <c r="G18" s="175">
        <f t="shared" si="5"/>
        <v>35.53</v>
      </c>
      <c r="H18" s="175">
        <f t="shared" si="5"/>
        <v>14.98</v>
      </c>
      <c r="I18" s="175">
        <f t="shared" si="5"/>
        <v>64.31</v>
      </c>
      <c r="J18" s="175">
        <f t="shared" si="5"/>
        <v>0</v>
      </c>
      <c r="K18" s="235">
        <f t="shared" si="5"/>
        <v>0</v>
      </c>
    </row>
    <row r="19" spans="1:11" ht="26.25" customHeight="1">
      <c r="A19" s="127" t="s">
        <v>101</v>
      </c>
      <c r="B19" s="127" t="s">
        <v>103</v>
      </c>
      <c r="C19" s="232"/>
      <c r="D19" s="127" t="s">
        <v>104</v>
      </c>
      <c r="E19" s="175">
        <f>F19+J19+K19</f>
        <v>114.82</v>
      </c>
      <c r="F19" s="175">
        <f>F20+F21</f>
        <v>114.82</v>
      </c>
      <c r="G19" s="175">
        <f>G20+G21</f>
        <v>35.53</v>
      </c>
      <c r="H19" s="175">
        <f>H20+H21</f>
        <v>14.98</v>
      </c>
      <c r="I19" s="175">
        <f>I20+I21</f>
        <v>64.31</v>
      </c>
      <c r="J19" s="175">
        <f>J20+J21</f>
        <v>0</v>
      </c>
      <c r="K19" s="235">
        <f>K20+K21</f>
        <v>0</v>
      </c>
    </row>
    <row r="20" spans="1:11" ht="26.25" customHeight="1">
      <c r="A20" s="127" t="s">
        <v>101</v>
      </c>
      <c r="B20" s="127" t="s">
        <v>103</v>
      </c>
      <c r="C20" s="232" t="s">
        <v>83</v>
      </c>
      <c r="D20" s="127" t="s">
        <v>105</v>
      </c>
      <c r="E20" s="175">
        <f>F20+J20+K20</f>
        <v>100.47</v>
      </c>
      <c r="F20" s="175">
        <f>G20+H20+I20</f>
        <v>100.47</v>
      </c>
      <c r="G20" s="175">
        <v>26.73</v>
      </c>
      <c r="H20" s="175">
        <v>11.84</v>
      </c>
      <c r="I20" s="175">
        <v>61.9</v>
      </c>
      <c r="J20" s="175"/>
      <c r="K20" s="235"/>
    </row>
    <row r="21" spans="1:11" ht="26.25" customHeight="1">
      <c r="A21" s="127" t="s">
        <v>101</v>
      </c>
      <c r="B21" s="127" t="s">
        <v>103</v>
      </c>
      <c r="C21" s="232" t="s">
        <v>88</v>
      </c>
      <c r="D21" s="127" t="s">
        <v>106</v>
      </c>
      <c r="E21" s="175">
        <f>F21+J21+K21</f>
        <v>14.350000000000001</v>
      </c>
      <c r="F21" s="175">
        <f>G21+H21+I21</f>
        <v>14.350000000000001</v>
      </c>
      <c r="G21" s="175">
        <v>8.8</v>
      </c>
      <c r="H21" s="175">
        <v>3.14</v>
      </c>
      <c r="I21" s="175">
        <v>2.41</v>
      </c>
      <c r="J21" s="175"/>
      <c r="K21" s="235"/>
    </row>
    <row r="22" spans="1:11" ht="26.25" customHeight="1">
      <c r="A22" s="127" t="s">
        <v>107</v>
      </c>
      <c r="B22" s="127"/>
      <c r="C22" s="232"/>
      <c r="D22" s="127" t="s">
        <v>108</v>
      </c>
      <c r="E22" s="175">
        <f>E23</f>
        <v>179.98</v>
      </c>
      <c r="F22" s="175">
        <f aca="true" t="shared" si="6" ref="F22:K22">F23</f>
        <v>179.98</v>
      </c>
      <c r="G22" s="175">
        <f t="shared" si="6"/>
        <v>179.98</v>
      </c>
      <c r="H22" s="175">
        <f t="shared" si="6"/>
        <v>0</v>
      </c>
      <c r="I22" s="175">
        <f t="shared" si="6"/>
        <v>0</v>
      </c>
      <c r="J22" s="175">
        <f t="shared" si="6"/>
        <v>0</v>
      </c>
      <c r="K22" s="235">
        <f t="shared" si="6"/>
        <v>0</v>
      </c>
    </row>
    <row r="23" spans="1:11" ht="26.25" customHeight="1">
      <c r="A23" s="127" t="s">
        <v>124</v>
      </c>
      <c r="B23" s="127" t="s">
        <v>88</v>
      </c>
      <c r="C23" s="232"/>
      <c r="D23" s="127" t="s">
        <v>109</v>
      </c>
      <c r="E23" s="175">
        <f>E24</f>
        <v>179.98</v>
      </c>
      <c r="F23" s="175">
        <f aca="true" t="shared" si="7" ref="F23:K23">F24</f>
        <v>179.98</v>
      </c>
      <c r="G23" s="175">
        <f t="shared" si="7"/>
        <v>179.98</v>
      </c>
      <c r="H23" s="175">
        <f t="shared" si="7"/>
        <v>0</v>
      </c>
      <c r="I23" s="175">
        <f t="shared" si="7"/>
        <v>0</v>
      </c>
      <c r="J23" s="175">
        <f t="shared" si="7"/>
        <v>0</v>
      </c>
      <c r="K23" s="235">
        <f t="shared" si="7"/>
        <v>0</v>
      </c>
    </row>
    <row r="24" spans="1:11" ht="26.25" customHeight="1">
      <c r="A24" s="127" t="s">
        <v>125</v>
      </c>
      <c r="B24" s="127" t="s">
        <v>126</v>
      </c>
      <c r="C24" s="232" t="s">
        <v>83</v>
      </c>
      <c r="D24" s="127" t="s">
        <v>127</v>
      </c>
      <c r="E24" s="175">
        <f>F24+J24+K24</f>
        <v>179.98</v>
      </c>
      <c r="F24" s="175">
        <f>G24+H24+I24</f>
        <v>179.98</v>
      </c>
      <c r="G24" s="175">
        <v>179.98</v>
      </c>
      <c r="H24" s="175"/>
      <c r="I24" s="175"/>
      <c r="J24" s="175"/>
      <c r="K24" s="235">
        <v>0</v>
      </c>
    </row>
  </sheetData>
  <sheetProtection formatCells="0" formatColumns="0" formatRows="0"/>
  <mergeCells count="5">
    <mergeCell ref="F4:I4"/>
    <mergeCell ref="D4:D5"/>
    <mergeCell ref="E4:E5"/>
    <mergeCell ref="J4:J5"/>
    <mergeCell ref="K4:K5"/>
  </mergeCells>
  <printOptions horizontalCentered="1"/>
  <pageMargins left="0.75" right="0.75" top="1" bottom="1" header="0.5" footer="0.5"/>
  <pageSetup horizontalDpi="200" verticalDpi="200" orientation="landscape" paperSize="9" scale="90"/>
</worksheet>
</file>

<file path=xl/worksheets/sheet5.xml><?xml version="1.0" encoding="utf-8"?>
<worksheet xmlns="http://schemas.openxmlformats.org/spreadsheetml/2006/main" xmlns:r="http://schemas.openxmlformats.org/officeDocument/2006/relationships">
  <dimension ref="A1:R18"/>
  <sheetViews>
    <sheetView showGridLines="0" showZeros="0" workbookViewId="0" topLeftCell="A1">
      <selection activeCell="A2" sqref="A2:IV2"/>
    </sheetView>
  </sheetViews>
  <sheetFormatPr defaultColWidth="9.16015625" defaultRowHeight="12.75" customHeight="1"/>
  <cols>
    <col min="1" max="1" width="7.33203125" style="143" customWidth="1"/>
    <col min="2" max="2" width="6.5" style="143" customWidth="1"/>
    <col min="3" max="3" width="4.66015625" style="143" customWidth="1"/>
    <col min="4" max="4" width="26.83203125" style="143" customWidth="1"/>
    <col min="5" max="5" width="14.66015625" style="143" customWidth="1"/>
    <col min="6" max="18" width="12.33203125" style="143" customWidth="1"/>
    <col min="19" max="216" width="9.16015625" style="143" customWidth="1"/>
    <col min="217" max="16384" width="9.16015625" style="143" customWidth="1"/>
  </cols>
  <sheetData>
    <row r="1" spans="1:18" ht="18" customHeight="1">
      <c r="A1" s="3" t="s">
        <v>128</v>
      </c>
      <c r="R1" s="157"/>
    </row>
    <row r="2" spans="1:18" ht="28.5" customHeight="1">
      <c r="A2" s="144" t="s">
        <v>129</v>
      </c>
      <c r="B2" s="145"/>
      <c r="C2" s="145"/>
      <c r="D2" s="145"/>
      <c r="E2" s="145"/>
      <c r="F2" s="145"/>
      <c r="G2" s="145"/>
      <c r="H2" s="145"/>
      <c r="I2" s="145"/>
      <c r="J2" s="145"/>
      <c r="K2" s="145"/>
      <c r="L2" s="145"/>
      <c r="M2" s="145"/>
      <c r="N2" s="145"/>
      <c r="O2" s="145"/>
      <c r="P2" s="145"/>
      <c r="Q2" s="145"/>
      <c r="R2" s="145"/>
    </row>
    <row r="3" ht="18.75" customHeight="1">
      <c r="R3" s="142" t="s">
        <v>113</v>
      </c>
    </row>
    <row r="4" spans="1:18" ht="31.5" customHeight="1">
      <c r="A4" s="146" t="s">
        <v>75</v>
      </c>
      <c r="B4" s="146"/>
      <c r="C4" s="146"/>
      <c r="D4" s="147" t="s">
        <v>114</v>
      </c>
      <c r="E4" s="147" t="s">
        <v>50</v>
      </c>
      <c r="F4" s="147" t="s">
        <v>130</v>
      </c>
      <c r="G4" s="147" t="s">
        <v>131</v>
      </c>
      <c r="H4" s="147" t="s">
        <v>132</v>
      </c>
      <c r="I4" s="147" t="s">
        <v>133</v>
      </c>
      <c r="J4" s="147" t="s">
        <v>134</v>
      </c>
      <c r="K4" s="147" t="s">
        <v>135</v>
      </c>
      <c r="L4" s="147" t="s">
        <v>136</v>
      </c>
      <c r="M4" s="147" t="s">
        <v>137</v>
      </c>
      <c r="N4" s="147" t="s">
        <v>138</v>
      </c>
      <c r="O4" s="147" t="s">
        <v>139</v>
      </c>
      <c r="P4" s="147" t="s">
        <v>110</v>
      </c>
      <c r="Q4" s="147" t="s">
        <v>140</v>
      </c>
      <c r="R4" s="147" t="s">
        <v>141</v>
      </c>
    </row>
    <row r="5" spans="1:18" ht="30" customHeight="1">
      <c r="A5" s="148" t="s">
        <v>77</v>
      </c>
      <c r="B5" s="148" t="s">
        <v>78</v>
      </c>
      <c r="C5" s="148" t="s">
        <v>79</v>
      </c>
      <c r="D5" s="147"/>
      <c r="E5" s="147"/>
      <c r="F5" s="147"/>
      <c r="G5" s="147"/>
      <c r="H5" s="147"/>
      <c r="I5" s="147"/>
      <c r="J5" s="147"/>
      <c r="K5" s="147"/>
      <c r="L5" s="147"/>
      <c r="M5" s="147"/>
      <c r="N5" s="147"/>
      <c r="O5" s="147"/>
      <c r="P5" s="147"/>
      <c r="Q5" s="147"/>
      <c r="R5" s="147"/>
    </row>
    <row r="6" spans="1:18" s="213" customFormat="1" ht="27" customHeight="1">
      <c r="A6" s="149"/>
      <c r="B6" s="149"/>
      <c r="C6" s="150"/>
      <c r="D6" s="149" t="s">
        <v>58</v>
      </c>
      <c r="E6" s="214">
        <f>E7+E12+E16</f>
        <v>1902.29</v>
      </c>
      <c r="F6" s="214">
        <f aca="true" t="shared" si="0" ref="F6:R6">F7+F12+F16</f>
        <v>709.49</v>
      </c>
      <c r="G6" s="214">
        <f t="shared" si="0"/>
        <v>313.27</v>
      </c>
      <c r="H6" s="214">
        <f t="shared" si="0"/>
        <v>28.66</v>
      </c>
      <c r="I6" s="214">
        <f t="shared" si="0"/>
        <v>0</v>
      </c>
      <c r="J6" s="214">
        <f t="shared" si="0"/>
        <v>273.46999999999997</v>
      </c>
      <c r="K6" s="214">
        <f t="shared" si="0"/>
        <v>265.25</v>
      </c>
      <c r="L6" s="214">
        <f t="shared" si="0"/>
        <v>0</v>
      </c>
      <c r="M6" s="214">
        <f t="shared" si="0"/>
        <v>132.17000000000002</v>
      </c>
      <c r="N6" s="214">
        <f t="shared" si="0"/>
        <v>0</v>
      </c>
      <c r="O6" s="214">
        <f t="shared" si="0"/>
        <v>0</v>
      </c>
      <c r="P6" s="214">
        <f t="shared" si="0"/>
        <v>179.98</v>
      </c>
      <c r="Q6" s="217">
        <f t="shared" si="0"/>
        <v>0</v>
      </c>
      <c r="R6" s="217">
        <f t="shared" si="0"/>
        <v>0</v>
      </c>
    </row>
    <row r="7" spans="1:18" ht="27" customHeight="1">
      <c r="A7" s="149" t="s">
        <v>80</v>
      </c>
      <c r="B7" s="149"/>
      <c r="C7" s="150"/>
      <c r="D7" s="149" t="s">
        <v>81</v>
      </c>
      <c r="E7" s="214">
        <f>E8</f>
        <v>1686.78</v>
      </c>
      <c r="F7" s="214">
        <f aca="true" t="shared" si="1" ref="F7:R7">F8</f>
        <v>709.49</v>
      </c>
      <c r="G7" s="214">
        <f t="shared" si="1"/>
        <v>313.27</v>
      </c>
      <c r="H7" s="214">
        <f t="shared" si="1"/>
        <v>28.66</v>
      </c>
      <c r="I7" s="214">
        <f t="shared" si="1"/>
        <v>0</v>
      </c>
      <c r="J7" s="214">
        <f t="shared" si="1"/>
        <v>273.46999999999997</v>
      </c>
      <c r="K7" s="214">
        <f t="shared" si="1"/>
        <v>265.25</v>
      </c>
      <c r="L7" s="214">
        <f t="shared" si="1"/>
        <v>0</v>
      </c>
      <c r="M7" s="214">
        <f t="shared" si="1"/>
        <v>96.64</v>
      </c>
      <c r="N7" s="214">
        <f t="shared" si="1"/>
        <v>0</v>
      </c>
      <c r="O7" s="214">
        <f t="shared" si="1"/>
        <v>0</v>
      </c>
      <c r="P7" s="214">
        <f t="shared" si="1"/>
        <v>0</v>
      </c>
      <c r="Q7" s="217">
        <f t="shared" si="1"/>
        <v>0</v>
      </c>
      <c r="R7" s="217">
        <f t="shared" si="1"/>
        <v>0</v>
      </c>
    </row>
    <row r="8" spans="1:18" ht="27" customHeight="1">
      <c r="A8" s="149" t="s">
        <v>82</v>
      </c>
      <c r="B8" s="149" t="s">
        <v>83</v>
      </c>
      <c r="C8" s="150"/>
      <c r="D8" s="149" t="s">
        <v>84</v>
      </c>
      <c r="E8" s="214">
        <f>E9+E10+E11</f>
        <v>1686.78</v>
      </c>
      <c r="F8" s="214">
        <f aca="true" t="shared" si="2" ref="F8:R8">F9+F10+F11</f>
        <v>709.49</v>
      </c>
      <c r="G8" s="214">
        <f t="shared" si="2"/>
        <v>313.27</v>
      </c>
      <c r="H8" s="214">
        <f t="shared" si="2"/>
        <v>28.66</v>
      </c>
      <c r="I8" s="214">
        <f t="shared" si="2"/>
        <v>0</v>
      </c>
      <c r="J8" s="214">
        <f t="shared" si="2"/>
        <v>273.46999999999997</v>
      </c>
      <c r="K8" s="214">
        <f t="shared" si="2"/>
        <v>265.25</v>
      </c>
      <c r="L8" s="214">
        <f t="shared" si="2"/>
        <v>0</v>
      </c>
      <c r="M8" s="214">
        <f t="shared" si="2"/>
        <v>96.64</v>
      </c>
      <c r="N8" s="214">
        <f t="shared" si="2"/>
        <v>0</v>
      </c>
      <c r="O8" s="214">
        <f t="shared" si="2"/>
        <v>0</v>
      </c>
      <c r="P8" s="214">
        <f t="shared" si="2"/>
        <v>0</v>
      </c>
      <c r="Q8" s="217">
        <f t="shared" si="2"/>
        <v>0</v>
      </c>
      <c r="R8" s="217">
        <f t="shared" si="2"/>
        <v>0</v>
      </c>
    </row>
    <row r="9" spans="1:18" ht="27" customHeight="1">
      <c r="A9" s="149" t="s">
        <v>85</v>
      </c>
      <c r="B9" s="149" t="s">
        <v>86</v>
      </c>
      <c r="C9" s="150" t="s">
        <v>83</v>
      </c>
      <c r="D9" s="149" t="s">
        <v>87</v>
      </c>
      <c r="E9" s="214">
        <f aca="true" t="shared" si="3" ref="E9:E15">F9+G9+H9+I9+J9+K9+L9+M9+N9+O9+P9+Q9+R9</f>
        <v>1481.42</v>
      </c>
      <c r="F9" s="214">
        <v>654.67</v>
      </c>
      <c r="G9" s="214">
        <v>231.32</v>
      </c>
      <c r="H9" s="215">
        <v>28.66</v>
      </c>
      <c r="I9" s="216"/>
      <c r="J9" s="214">
        <v>232.6</v>
      </c>
      <c r="K9" s="215">
        <v>244.72</v>
      </c>
      <c r="L9" s="215"/>
      <c r="M9" s="215">
        <v>89.45</v>
      </c>
      <c r="N9" s="215"/>
      <c r="O9" s="215"/>
      <c r="P9" s="217"/>
      <c r="Q9" s="217"/>
      <c r="R9" s="217"/>
    </row>
    <row r="10" spans="1:18" ht="27" customHeight="1">
      <c r="A10" s="149" t="s">
        <v>85</v>
      </c>
      <c r="B10" s="149" t="s">
        <v>86</v>
      </c>
      <c r="C10" s="150" t="s">
        <v>92</v>
      </c>
      <c r="D10" s="149" t="s">
        <v>93</v>
      </c>
      <c r="E10" s="214">
        <f t="shared" si="3"/>
        <v>75.26</v>
      </c>
      <c r="F10" s="214"/>
      <c r="G10" s="214">
        <v>75.26</v>
      </c>
      <c r="H10" s="215"/>
      <c r="I10" s="216"/>
      <c r="J10" s="214"/>
      <c r="K10" s="215"/>
      <c r="L10" s="215"/>
      <c r="M10" s="215"/>
      <c r="N10" s="215"/>
      <c r="O10" s="215"/>
      <c r="P10" s="217"/>
      <c r="Q10" s="217"/>
      <c r="R10" s="217"/>
    </row>
    <row r="11" spans="1:18" ht="27" customHeight="1">
      <c r="A11" s="149" t="s">
        <v>85</v>
      </c>
      <c r="B11" s="149" t="s">
        <v>86</v>
      </c>
      <c r="C11" s="150" t="s">
        <v>98</v>
      </c>
      <c r="D11" s="149" t="s">
        <v>99</v>
      </c>
      <c r="E11" s="214">
        <f t="shared" si="3"/>
        <v>130.1</v>
      </c>
      <c r="F11" s="214">
        <v>54.82</v>
      </c>
      <c r="G11" s="214">
        <v>6.69</v>
      </c>
      <c r="H11" s="215"/>
      <c r="I11" s="216"/>
      <c r="J11" s="214">
        <v>40.87</v>
      </c>
      <c r="K11" s="215">
        <v>20.53</v>
      </c>
      <c r="L11" s="215"/>
      <c r="M11" s="215">
        <v>7.19</v>
      </c>
      <c r="N11" s="215"/>
      <c r="O11" s="215"/>
      <c r="P11" s="217"/>
      <c r="Q11" s="217"/>
      <c r="R11" s="217"/>
    </row>
    <row r="12" spans="1:18" ht="27" customHeight="1">
      <c r="A12" s="149" t="s">
        <v>101</v>
      </c>
      <c r="B12" s="149"/>
      <c r="C12" s="150"/>
      <c r="D12" s="127" t="s">
        <v>102</v>
      </c>
      <c r="E12" s="214">
        <f>E13</f>
        <v>35.53</v>
      </c>
      <c r="F12" s="214">
        <f aca="true" t="shared" si="4" ref="F12:R12">F13</f>
        <v>0</v>
      </c>
      <c r="G12" s="214">
        <f t="shared" si="4"/>
        <v>0</v>
      </c>
      <c r="H12" s="214">
        <f t="shared" si="4"/>
        <v>0</v>
      </c>
      <c r="I12" s="214">
        <f t="shared" si="4"/>
        <v>0</v>
      </c>
      <c r="J12" s="214">
        <f t="shared" si="4"/>
        <v>0</v>
      </c>
      <c r="K12" s="214">
        <f t="shared" si="4"/>
        <v>0</v>
      </c>
      <c r="L12" s="214">
        <f t="shared" si="4"/>
        <v>0</v>
      </c>
      <c r="M12" s="214">
        <f t="shared" si="4"/>
        <v>35.53</v>
      </c>
      <c r="N12" s="214">
        <f t="shared" si="4"/>
        <v>0</v>
      </c>
      <c r="O12" s="214">
        <f t="shared" si="4"/>
        <v>0</v>
      </c>
      <c r="P12" s="214">
        <f t="shared" si="4"/>
        <v>0</v>
      </c>
      <c r="Q12" s="214">
        <f t="shared" si="4"/>
        <v>0</v>
      </c>
      <c r="R12" s="217">
        <f t="shared" si="4"/>
        <v>0</v>
      </c>
    </row>
    <row r="13" spans="1:18" ht="27" customHeight="1">
      <c r="A13" s="149" t="s">
        <v>101</v>
      </c>
      <c r="B13" s="149" t="s">
        <v>103</v>
      </c>
      <c r="C13" s="150"/>
      <c r="D13" s="127" t="s">
        <v>104</v>
      </c>
      <c r="E13" s="214">
        <f>E14+E15</f>
        <v>35.53</v>
      </c>
      <c r="F13" s="214">
        <f aca="true" t="shared" si="5" ref="F13:R13">F14+F15</f>
        <v>0</v>
      </c>
      <c r="G13" s="214">
        <f t="shared" si="5"/>
        <v>0</v>
      </c>
      <c r="H13" s="214">
        <f t="shared" si="5"/>
        <v>0</v>
      </c>
      <c r="I13" s="214">
        <f t="shared" si="5"/>
        <v>0</v>
      </c>
      <c r="J13" s="214">
        <f t="shared" si="5"/>
        <v>0</v>
      </c>
      <c r="K13" s="214">
        <f t="shared" si="5"/>
        <v>0</v>
      </c>
      <c r="L13" s="214">
        <f t="shared" si="5"/>
        <v>0</v>
      </c>
      <c r="M13" s="214">
        <f t="shared" si="5"/>
        <v>35.53</v>
      </c>
      <c r="N13" s="214">
        <f t="shared" si="5"/>
        <v>0</v>
      </c>
      <c r="O13" s="214">
        <f t="shared" si="5"/>
        <v>0</v>
      </c>
      <c r="P13" s="214">
        <f t="shared" si="5"/>
        <v>0</v>
      </c>
      <c r="Q13" s="214">
        <f t="shared" si="5"/>
        <v>0</v>
      </c>
      <c r="R13" s="217">
        <f t="shared" si="5"/>
        <v>0</v>
      </c>
    </row>
    <row r="14" spans="1:18" ht="27" customHeight="1">
      <c r="A14" s="149" t="s">
        <v>101</v>
      </c>
      <c r="B14" s="149" t="s">
        <v>103</v>
      </c>
      <c r="C14" s="150" t="s">
        <v>83</v>
      </c>
      <c r="D14" s="127" t="s">
        <v>105</v>
      </c>
      <c r="E14" s="214">
        <f t="shared" si="3"/>
        <v>26.73</v>
      </c>
      <c r="F14" s="214"/>
      <c r="G14" s="214"/>
      <c r="H14" s="215"/>
      <c r="I14" s="216"/>
      <c r="J14" s="214"/>
      <c r="K14" s="215"/>
      <c r="L14" s="215"/>
      <c r="M14" s="215">
        <v>26.73</v>
      </c>
      <c r="N14" s="215"/>
      <c r="O14" s="215"/>
      <c r="P14" s="217"/>
      <c r="Q14" s="217"/>
      <c r="R14" s="217"/>
    </row>
    <row r="15" spans="1:18" ht="27" customHeight="1">
      <c r="A15" s="149" t="s">
        <v>101</v>
      </c>
      <c r="B15" s="149" t="s">
        <v>103</v>
      </c>
      <c r="C15" s="150" t="s">
        <v>88</v>
      </c>
      <c r="D15" s="127" t="s">
        <v>106</v>
      </c>
      <c r="E15" s="214">
        <f t="shared" si="3"/>
        <v>8.8</v>
      </c>
      <c r="F15" s="214"/>
      <c r="G15" s="214"/>
      <c r="H15" s="215"/>
      <c r="I15" s="216"/>
      <c r="J15" s="214"/>
      <c r="K15" s="215"/>
      <c r="L15" s="215"/>
      <c r="M15" s="215">
        <v>8.8</v>
      </c>
      <c r="N15" s="215"/>
      <c r="O15" s="215"/>
      <c r="P15" s="217"/>
      <c r="Q15" s="217"/>
      <c r="R15" s="217"/>
    </row>
    <row r="16" spans="1:18" ht="27" customHeight="1">
      <c r="A16" s="149" t="s">
        <v>107</v>
      </c>
      <c r="B16" s="149"/>
      <c r="C16" s="150"/>
      <c r="D16" s="149" t="s">
        <v>108</v>
      </c>
      <c r="E16" s="214">
        <f>E17</f>
        <v>179.98</v>
      </c>
      <c r="F16" s="214">
        <f aca="true" t="shared" si="6" ref="F16:R16">F17</f>
        <v>0</v>
      </c>
      <c r="G16" s="214">
        <f t="shared" si="6"/>
        <v>0</v>
      </c>
      <c r="H16" s="214">
        <f t="shared" si="6"/>
        <v>0</v>
      </c>
      <c r="I16" s="214">
        <f t="shared" si="6"/>
        <v>0</v>
      </c>
      <c r="J16" s="214">
        <f t="shared" si="6"/>
        <v>0</v>
      </c>
      <c r="K16" s="214">
        <f t="shared" si="6"/>
        <v>0</v>
      </c>
      <c r="L16" s="214">
        <f t="shared" si="6"/>
        <v>0</v>
      </c>
      <c r="M16" s="214">
        <f t="shared" si="6"/>
        <v>0</v>
      </c>
      <c r="N16" s="214">
        <f t="shared" si="6"/>
        <v>0</v>
      </c>
      <c r="O16" s="214">
        <f t="shared" si="6"/>
        <v>0</v>
      </c>
      <c r="P16" s="214">
        <f t="shared" si="6"/>
        <v>179.98</v>
      </c>
      <c r="Q16" s="217">
        <f t="shared" si="6"/>
        <v>0</v>
      </c>
      <c r="R16" s="217">
        <f t="shared" si="6"/>
        <v>0</v>
      </c>
    </row>
    <row r="17" spans="1:18" ht="27" customHeight="1">
      <c r="A17" s="149" t="s">
        <v>124</v>
      </c>
      <c r="B17" s="149" t="s">
        <v>88</v>
      </c>
      <c r="C17" s="150"/>
      <c r="D17" s="149" t="s">
        <v>109</v>
      </c>
      <c r="E17" s="214">
        <f>E18</f>
        <v>179.98</v>
      </c>
      <c r="F17" s="214">
        <f aca="true" t="shared" si="7" ref="F17:R17">F18</f>
        <v>0</v>
      </c>
      <c r="G17" s="214">
        <f t="shared" si="7"/>
        <v>0</v>
      </c>
      <c r="H17" s="214">
        <f t="shared" si="7"/>
        <v>0</v>
      </c>
      <c r="I17" s="214">
        <f t="shared" si="7"/>
        <v>0</v>
      </c>
      <c r="J17" s="214">
        <f t="shared" si="7"/>
        <v>0</v>
      </c>
      <c r="K17" s="214">
        <f t="shared" si="7"/>
        <v>0</v>
      </c>
      <c r="L17" s="214">
        <f t="shared" si="7"/>
        <v>0</v>
      </c>
      <c r="M17" s="214">
        <f t="shared" si="7"/>
        <v>0</v>
      </c>
      <c r="N17" s="214">
        <f t="shared" si="7"/>
        <v>0</v>
      </c>
      <c r="O17" s="214">
        <f t="shared" si="7"/>
        <v>0</v>
      </c>
      <c r="P17" s="214">
        <f t="shared" si="7"/>
        <v>179.98</v>
      </c>
      <c r="Q17" s="217">
        <f t="shared" si="7"/>
        <v>0</v>
      </c>
      <c r="R17" s="217">
        <f t="shared" si="7"/>
        <v>0</v>
      </c>
    </row>
    <row r="18" spans="1:18" ht="27" customHeight="1">
      <c r="A18" s="149" t="s">
        <v>125</v>
      </c>
      <c r="B18" s="149" t="s">
        <v>126</v>
      </c>
      <c r="C18" s="150" t="s">
        <v>83</v>
      </c>
      <c r="D18" s="149" t="s">
        <v>127</v>
      </c>
      <c r="E18" s="214">
        <f>F18+G18+H18+I18+J18+K18+L18+M18+N18+O18+P18+Q18+R18</f>
        <v>179.98</v>
      </c>
      <c r="F18" s="214"/>
      <c r="G18" s="214"/>
      <c r="H18" s="215"/>
      <c r="I18" s="216"/>
      <c r="J18" s="214"/>
      <c r="K18" s="215"/>
      <c r="L18" s="215"/>
      <c r="M18" s="215"/>
      <c r="N18" s="215"/>
      <c r="O18" s="215"/>
      <c r="P18" s="217">
        <v>179.98</v>
      </c>
      <c r="Q18" s="217"/>
      <c r="R18" s="217"/>
    </row>
  </sheetData>
  <sheetProtection formatCells="0" formatColumns="0" formatRows="0"/>
  <mergeCells count="1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75" right="0.75" top="1" bottom="1" header="0.5" footer="0.5"/>
  <pageSetup horizontalDpi="200" verticalDpi="200" orientation="landscape" paperSize="9" scale="37"/>
</worksheet>
</file>

<file path=xl/worksheets/sheet6.xml><?xml version="1.0" encoding="utf-8"?>
<worksheet xmlns="http://schemas.openxmlformats.org/spreadsheetml/2006/main" xmlns:r="http://schemas.openxmlformats.org/officeDocument/2006/relationships">
  <dimension ref="A1:AJ15"/>
  <sheetViews>
    <sheetView showGridLines="0" showZeros="0" workbookViewId="0" topLeftCell="A1">
      <selection activeCell="A2" sqref="A2:IV2"/>
    </sheetView>
  </sheetViews>
  <sheetFormatPr defaultColWidth="9.16015625" defaultRowHeight="12.75" customHeight="1"/>
  <cols>
    <col min="1" max="1" width="8" style="135" customWidth="1"/>
    <col min="2" max="2" width="7" style="135" customWidth="1"/>
    <col min="3" max="3" width="4.66015625" style="135" customWidth="1"/>
    <col min="4" max="4" width="21.16015625" style="135" customWidth="1"/>
    <col min="5" max="5" width="17.5" style="135" customWidth="1"/>
    <col min="6" max="245" width="9.16015625" style="135" customWidth="1"/>
    <col min="246" max="16384" width="9.16015625" style="135" customWidth="1"/>
  </cols>
  <sheetData>
    <row r="1" ht="18.75" customHeight="1">
      <c r="A1" s="3" t="s">
        <v>142</v>
      </c>
    </row>
    <row r="2" spans="1:34" ht="32.25" customHeight="1">
      <c r="A2" s="136" t="s">
        <v>143</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row>
    <row r="3" ht="18.75" customHeight="1">
      <c r="AH3" s="142" t="s">
        <v>113</v>
      </c>
    </row>
    <row r="4" spans="1:34" ht="30" customHeight="1">
      <c r="A4" s="137" t="s">
        <v>75</v>
      </c>
      <c r="B4" s="137"/>
      <c r="C4" s="137"/>
      <c r="D4" s="138" t="s">
        <v>114</v>
      </c>
      <c r="E4" s="138" t="s">
        <v>50</v>
      </c>
      <c r="F4" s="138" t="s">
        <v>144</v>
      </c>
      <c r="G4" s="138" t="s">
        <v>145</v>
      </c>
      <c r="H4" s="138" t="s">
        <v>146</v>
      </c>
      <c r="I4" s="138" t="s">
        <v>147</v>
      </c>
      <c r="J4" s="138" t="s">
        <v>148</v>
      </c>
      <c r="K4" s="138" t="s">
        <v>149</v>
      </c>
      <c r="L4" s="138" t="s">
        <v>150</v>
      </c>
      <c r="M4" s="138" t="s">
        <v>151</v>
      </c>
      <c r="N4" s="138" t="s">
        <v>152</v>
      </c>
      <c r="O4" s="138" t="s">
        <v>153</v>
      </c>
      <c r="P4" s="138" t="s">
        <v>154</v>
      </c>
      <c r="Q4" s="138" t="s">
        <v>155</v>
      </c>
      <c r="R4" s="138" t="s">
        <v>156</v>
      </c>
      <c r="S4" s="138" t="s">
        <v>157</v>
      </c>
      <c r="T4" s="138" t="s">
        <v>158</v>
      </c>
      <c r="U4" s="138" t="s">
        <v>159</v>
      </c>
      <c r="V4" s="138" t="s">
        <v>160</v>
      </c>
      <c r="W4" s="138" t="s">
        <v>161</v>
      </c>
      <c r="X4" s="138" t="s">
        <v>162</v>
      </c>
      <c r="Y4" s="138" t="s">
        <v>163</v>
      </c>
      <c r="Z4" s="138" t="s">
        <v>164</v>
      </c>
      <c r="AA4" s="138" t="s">
        <v>165</v>
      </c>
      <c r="AB4" s="138" t="s">
        <v>166</v>
      </c>
      <c r="AC4" s="138" t="s">
        <v>167</v>
      </c>
      <c r="AD4" s="138" t="s">
        <v>168</v>
      </c>
      <c r="AE4" s="138" t="s">
        <v>169</v>
      </c>
      <c r="AF4" s="138" t="s">
        <v>170</v>
      </c>
      <c r="AG4" s="138" t="s">
        <v>171</v>
      </c>
      <c r="AH4" s="138" t="s">
        <v>172</v>
      </c>
    </row>
    <row r="5" spans="1:36" ht="22.5" customHeight="1">
      <c r="A5" s="139" t="s">
        <v>77</v>
      </c>
      <c r="B5" s="139" t="s">
        <v>78</v>
      </c>
      <c r="C5" s="139" t="s">
        <v>79</v>
      </c>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J5" s="212"/>
    </row>
    <row r="6" spans="1:34" s="212" customFormat="1" ht="20.25" customHeight="1">
      <c r="A6" s="140"/>
      <c r="B6" s="140"/>
      <c r="C6" s="140"/>
      <c r="D6" s="140" t="s">
        <v>58</v>
      </c>
      <c r="E6" s="141">
        <f>E7+E12</f>
        <v>616.7900000000001</v>
      </c>
      <c r="F6" s="141">
        <f aca="true" t="shared" si="0" ref="F6:AH6">F7+F12</f>
        <v>47</v>
      </c>
      <c r="G6" s="141">
        <f t="shared" si="0"/>
        <v>9</v>
      </c>
      <c r="H6" s="141">
        <f t="shared" si="0"/>
        <v>11</v>
      </c>
      <c r="I6" s="141">
        <f t="shared" si="0"/>
        <v>1</v>
      </c>
      <c r="J6" s="141">
        <f t="shared" si="0"/>
        <v>13</v>
      </c>
      <c r="K6" s="141">
        <f t="shared" si="0"/>
        <v>27.3</v>
      </c>
      <c r="L6" s="141">
        <f t="shared" si="0"/>
        <v>7.86</v>
      </c>
      <c r="M6" s="141">
        <f t="shared" si="0"/>
        <v>0</v>
      </c>
      <c r="N6" s="141">
        <f t="shared" si="0"/>
        <v>12</v>
      </c>
      <c r="O6" s="141">
        <f t="shared" si="0"/>
        <v>76</v>
      </c>
      <c r="P6" s="141">
        <f t="shared" si="0"/>
        <v>0</v>
      </c>
      <c r="Q6" s="141">
        <f t="shared" si="0"/>
        <v>6</v>
      </c>
      <c r="R6" s="141">
        <f t="shared" si="0"/>
        <v>0.5</v>
      </c>
      <c r="S6" s="141">
        <f t="shared" si="0"/>
        <v>15.3</v>
      </c>
      <c r="T6" s="141">
        <f t="shared" si="0"/>
        <v>28.89</v>
      </c>
      <c r="U6" s="141">
        <f t="shared" si="0"/>
        <v>34</v>
      </c>
      <c r="V6" s="141">
        <f t="shared" si="0"/>
        <v>0</v>
      </c>
      <c r="W6" s="141">
        <f t="shared" si="0"/>
        <v>8</v>
      </c>
      <c r="X6" s="141">
        <f t="shared" si="0"/>
        <v>5</v>
      </c>
      <c r="Y6" s="141">
        <f t="shared" si="0"/>
        <v>10.5</v>
      </c>
      <c r="Z6" s="141">
        <f t="shared" si="0"/>
        <v>0</v>
      </c>
      <c r="AA6" s="141">
        <f t="shared" si="0"/>
        <v>15.92</v>
      </c>
      <c r="AB6" s="141">
        <f t="shared" si="0"/>
        <v>48.160000000000004</v>
      </c>
      <c r="AC6" s="141">
        <f t="shared" si="0"/>
        <v>14</v>
      </c>
      <c r="AD6" s="141">
        <f t="shared" si="0"/>
        <v>5.5</v>
      </c>
      <c r="AE6" s="141">
        <f t="shared" si="0"/>
        <v>0</v>
      </c>
      <c r="AF6" s="141">
        <f t="shared" si="0"/>
        <v>29.8</v>
      </c>
      <c r="AG6" s="141">
        <f t="shared" si="0"/>
        <v>32</v>
      </c>
      <c r="AH6" s="141">
        <f t="shared" si="0"/>
        <v>159.05999999999997</v>
      </c>
    </row>
    <row r="7" spans="1:34" ht="20.25" customHeight="1">
      <c r="A7" s="140" t="s">
        <v>80</v>
      </c>
      <c r="B7" s="140"/>
      <c r="C7" s="140"/>
      <c r="D7" s="140" t="s">
        <v>81</v>
      </c>
      <c r="E7" s="141">
        <f>E8</f>
        <v>601.8100000000001</v>
      </c>
      <c r="F7" s="141">
        <f aca="true" t="shared" si="1" ref="F7:AH7">F8</f>
        <v>47</v>
      </c>
      <c r="G7" s="141">
        <f t="shared" si="1"/>
        <v>9</v>
      </c>
      <c r="H7" s="141">
        <f t="shared" si="1"/>
        <v>11</v>
      </c>
      <c r="I7" s="141">
        <f t="shared" si="1"/>
        <v>1</v>
      </c>
      <c r="J7" s="141">
        <f t="shared" si="1"/>
        <v>13</v>
      </c>
      <c r="K7" s="141">
        <f t="shared" si="1"/>
        <v>27.3</v>
      </c>
      <c r="L7" s="141">
        <f t="shared" si="1"/>
        <v>7.86</v>
      </c>
      <c r="M7" s="141">
        <f t="shared" si="1"/>
        <v>0</v>
      </c>
      <c r="N7" s="141">
        <f t="shared" si="1"/>
        <v>12</v>
      </c>
      <c r="O7" s="141">
        <f t="shared" si="1"/>
        <v>76</v>
      </c>
      <c r="P7" s="141">
        <f t="shared" si="1"/>
        <v>0</v>
      </c>
      <c r="Q7" s="141">
        <f t="shared" si="1"/>
        <v>6</v>
      </c>
      <c r="R7" s="141">
        <f t="shared" si="1"/>
        <v>0.5</v>
      </c>
      <c r="S7" s="141">
        <f t="shared" si="1"/>
        <v>15.3</v>
      </c>
      <c r="T7" s="141">
        <f t="shared" si="1"/>
        <v>28.89</v>
      </c>
      <c r="U7" s="141">
        <f t="shared" si="1"/>
        <v>34</v>
      </c>
      <c r="V7" s="141">
        <f t="shared" si="1"/>
        <v>0</v>
      </c>
      <c r="W7" s="141">
        <f t="shared" si="1"/>
        <v>8</v>
      </c>
      <c r="X7" s="141">
        <f t="shared" si="1"/>
        <v>5</v>
      </c>
      <c r="Y7" s="141">
        <f t="shared" si="1"/>
        <v>10.5</v>
      </c>
      <c r="Z7" s="141">
        <f t="shared" si="1"/>
        <v>0</v>
      </c>
      <c r="AA7" s="141">
        <f t="shared" si="1"/>
        <v>15.92</v>
      </c>
      <c r="AB7" s="141">
        <f t="shared" si="1"/>
        <v>48.160000000000004</v>
      </c>
      <c r="AC7" s="141">
        <f t="shared" si="1"/>
        <v>14</v>
      </c>
      <c r="AD7" s="141">
        <f t="shared" si="1"/>
        <v>5.5</v>
      </c>
      <c r="AE7" s="141">
        <f t="shared" si="1"/>
        <v>0</v>
      </c>
      <c r="AF7" s="141">
        <f t="shared" si="1"/>
        <v>29.8</v>
      </c>
      <c r="AG7" s="141">
        <f t="shared" si="1"/>
        <v>32</v>
      </c>
      <c r="AH7" s="141">
        <f t="shared" si="1"/>
        <v>144.07999999999998</v>
      </c>
    </row>
    <row r="8" spans="1:34" ht="20.25" customHeight="1">
      <c r="A8" s="140" t="s">
        <v>82</v>
      </c>
      <c r="B8" s="140" t="s">
        <v>83</v>
      </c>
      <c r="C8" s="140"/>
      <c r="D8" s="140" t="s">
        <v>84</v>
      </c>
      <c r="E8" s="141">
        <f>E9+E10+E11</f>
        <v>601.8100000000001</v>
      </c>
      <c r="F8" s="141">
        <f aca="true" t="shared" si="2" ref="F8:AH8">F9+F10+F11</f>
        <v>47</v>
      </c>
      <c r="G8" s="141">
        <f t="shared" si="2"/>
        <v>9</v>
      </c>
      <c r="H8" s="141">
        <f t="shared" si="2"/>
        <v>11</v>
      </c>
      <c r="I8" s="141">
        <f t="shared" si="2"/>
        <v>1</v>
      </c>
      <c r="J8" s="141">
        <f t="shared" si="2"/>
        <v>13</v>
      </c>
      <c r="K8" s="141">
        <f t="shared" si="2"/>
        <v>27.3</v>
      </c>
      <c r="L8" s="141">
        <f t="shared" si="2"/>
        <v>7.86</v>
      </c>
      <c r="M8" s="141">
        <f t="shared" si="2"/>
        <v>0</v>
      </c>
      <c r="N8" s="141">
        <f t="shared" si="2"/>
        <v>12</v>
      </c>
      <c r="O8" s="141">
        <f t="shared" si="2"/>
        <v>76</v>
      </c>
      <c r="P8" s="141">
        <f t="shared" si="2"/>
        <v>0</v>
      </c>
      <c r="Q8" s="141">
        <f t="shared" si="2"/>
        <v>6</v>
      </c>
      <c r="R8" s="141">
        <f t="shared" si="2"/>
        <v>0.5</v>
      </c>
      <c r="S8" s="141">
        <f t="shared" si="2"/>
        <v>15.3</v>
      </c>
      <c r="T8" s="141">
        <f t="shared" si="2"/>
        <v>28.89</v>
      </c>
      <c r="U8" s="141">
        <f t="shared" si="2"/>
        <v>34</v>
      </c>
      <c r="V8" s="141">
        <f t="shared" si="2"/>
        <v>0</v>
      </c>
      <c r="W8" s="141">
        <f t="shared" si="2"/>
        <v>8</v>
      </c>
      <c r="X8" s="141">
        <f t="shared" si="2"/>
        <v>5</v>
      </c>
      <c r="Y8" s="141">
        <f t="shared" si="2"/>
        <v>10.5</v>
      </c>
      <c r="Z8" s="141">
        <f t="shared" si="2"/>
        <v>0</v>
      </c>
      <c r="AA8" s="141">
        <f t="shared" si="2"/>
        <v>15.92</v>
      </c>
      <c r="AB8" s="141">
        <f t="shared" si="2"/>
        <v>48.160000000000004</v>
      </c>
      <c r="AC8" s="141">
        <f t="shared" si="2"/>
        <v>14</v>
      </c>
      <c r="AD8" s="141">
        <f t="shared" si="2"/>
        <v>5.5</v>
      </c>
      <c r="AE8" s="141">
        <f t="shared" si="2"/>
        <v>0</v>
      </c>
      <c r="AF8" s="141">
        <f t="shared" si="2"/>
        <v>29.8</v>
      </c>
      <c r="AG8" s="141">
        <f t="shared" si="2"/>
        <v>32</v>
      </c>
      <c r="AH8" s="141">
        <f t="shared" si="2"/>
        <v>144.07999999999998</v>
      </c>
    </row>
    <row r="9" spans="1:34" ht="28.5" customHeight="1">
      <c r="A9" s="140" t="s">
        <v>85</v>
      </c>
      <c r="B9" s="140" t="s">
        <v>86</v>
      </c>
      <c r="C9" s="140" t="s">
        <v>83</v>
      </c>
      <c r="D9" s="140" t="s">
        <v>87</v>
      </c>
      <c r="E9" s="141">
        <f aca="true" t="shared" si="3" ref="E9:E11">F9+G9+H9+I9+J9+K9+L9+M9+N9+O9+P9+Q9+R9+S9+T9+U9+V9+W9+X9+Y9+Z9+AA9+AB9+AC9+AD9+AE9+AF9+AG9+AH9</f>
        <v>553.97</v>
      </c>
      <c r="F9" s="141">
        <v>45</v>
      </c>
      <c r="G9" s="141">
        <v>9</v>
      </c>
      <c r="H9" s="141">
        <v>11</v>
      </c>
      <c r="I9" s="141">
        <v>1</v>
      </c>
      <c r="J9" s="141">
        <v>13</v>
      </c>
      <c r="K9" s="141">
        <v>27.3</v>
      </c>
      <c r="L9" s="141">
        <v>7.86</v>
      </c>
      <c r="M9" s="141"/>
      <c r="N9" s="141">
        <v>12</v>
      </c>
      <c r="O9" s="141">
        <v>73</v>
      </c>
      <c r="P9" s="141"/>
      <c r="Q9" s="141">
        <v>6</v>
      </c>
      <c r="R9" s="141">
        <v>0.5</v>
      </c>
      <c r="S9" s="141">
        <v>15.3</v>
      </c>
      <c r="T9" s="141">
        <v>27.35</v>
      </c>
      <c r="U9" s="141">
        <v>32</v>
      </c>
      <c r="V9" s="141"/>
      <c r="W9" s="141">
        <v>8</v>
      </c>
      <c r="X9" s="141">
        <v>5</v>
      </c>
      <c r="Y9" s="141">
        <v>10.5</v>
      </c>
      <c r="Z9" s="141"/>
      <c r="AA9" s="141">
        <v>14.69</v>
      </c>
      <c r="AB9" s="141">
        <v>45.59</v>
      </c>
      <c r="AC9" s="141">
        <v>12</v>
      </c>
      <c r="AD9" s="141">
        <v>3.5</v>
      </c>
      <c r="AE9" s="141"/>
      <c r="AF9" s="141">
        <v>26.8</v>
      </c>
      <c r="AG9" s="141">
        <v>24</v>
      </c>
      <c r="AH9" s="141">
        <v>123.58</v>
      </c>
    </row>
    <row r="10" spans="1:34" ht="28.5" customHeight="1">
      <c r="A10" s="140" t="s">
        <v>85</v>
      </c>
      <c r="B10" s="140" t="s">
        <v>86</v>
      </c>
      <c r="C10" s="140" t="s">
        <v>88</v>
      </c>
      <c r="D10" s="140" t="s">
        <v>89</v>
      </c>
      <c r="E10" s="141">
        <f t="shared" si="3"/>
        <v>4</v>
      </c>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v>4</v>
      </c>
      <c r="AH10" s="141"/>
    </row>
    <row r="11" spans="1:34" ht="28.5" customHeight="1">
      <c r="A11" s="140" t="s">
        <v>85</v>
      </c>
      <c r="B11" s="140" t="s">
        <v>86</v>
      </c>
      <c r="C11" s="140" t="s">
        <v>98</v>
      </c>
      <c r="D11" s="140" t="s">
        <v>99</v>
      </c>
      <c r="E11" s="141">
        <f t="shared" si="3"/>
        <v>43.84</v>
      </c>
      <c r="F11" s="141">
        <v>2</v>
      </c>
      <c r="G11" s="141"/>
      <c r="H11" s="141"/>
      <c r="I11" s="141"/>
      <c r="J11" s="141"/>
      <c r="K11" s="141"/>
      <c r="L11" s="141"/>
      <c r="M11" s="141"/>
      <c r="N11" s="141"/>
      <c r="O11" s="141">
        <v>3</v>
      </c>
      <c r="P11" s="141"/>
      <c r="Q11" s="141"/>
      <c r="R11" s="141"/>
      <c r="S11" s="141"/>
      <c r="T11" s="141">
        <v>1.54</v>
      </c>
      <c r="U11" s="141">
        <v>2</v>
      </c>
      <c r="V11" s="141"/>
      <c r="W11" s="141"/>
      <c r="X11" s="141"/>
      <c r="Y11" s="141"/>
      <c r="Z11" s="141"/>
      <c r="AA11" s="141">
        <v>1.23</v>
      </c>
      <c r="AB11" s="141">
        <v>2.57</v>
      </c>
      <c r="AC11" s="141">
        <v>2</v>
      </c>
      <c r="AD11" s="141">
        <v>2</v>
      </c>
      <c r="AE11" s="141"/>
      <c r="AF11" s="141">
        <v>3</v>
      </c>
      <c r="AG11" s="141">
        <v>4</v>
      </c>
      <c r="AH11" s="141">
        <v>20.5</v>
      </c>
    </row>
    <row r="12" spans="1:34" ht="28.5" customHeight="1">
      <c r="A12" s="149" t="s">
        <v>101</v>
      </c>
      <c r="B12" s="149"/>
      <c r="C12" s="150"/>
      <c r="D12" s="127" t="s">
        <v>102</v>
      </c>
      <c r="E12" s="141">
        <f>E13</f>
        <v>14.98</v>
      </c>
      <c r="F12" s="141">
        <f aca="true" t="shared" si="4" ref="F12:AH12">F13</f>
        <v>0</v>
      </c>
      <c r="G12" s="141">
        <f t="shared" si="4"/>
        <v>0</v>
      </c>
      <c r="H12" s="141">
        <f t="shared" si="4"/>
        <v>0</v>
      </c>
      <c r="I12" s="141">
        <f t="shared" si="4"/>
        <v>0</v>
      </c>
      <c r="J12" s="141">
        <f t="shared" si="4"/>
        <v>0</v>
      </c>
      <c r="K12" s="141">
        <f t="shared" si="4"/>
        <v>0</v>
      </c>
      <c r="L12" s="141">
        <f t="shared" si="4"/>
        <v>0</v>
      </c>
      <c r="M12" s="141">
        <f t="shared" si="4"/>
        <v>0</v>
      </c>
      <c r="N12" s="141">
        <f t="shared" si="4"/>
        <v>0</v>
      </c>
      <c r="O12" s="141">
        <f t="shared" si="4"/>
        <v>0</v>
      </c>
      <c r="P12" s="141">
        <f t="shared" si="4"/>
        <v>0</v>
      </c>
      <c r="Q12" s="141">
        <f t="shared" si="4"/>
        <v>0</v>
      </c>
      <c r="R12" s="141">
        <f t="shared" si="4"/>
        <v>0</v>
      </c>
      <c r="S12" s="141">
        <f t="shared" si="4"/>
        <v>0</v>
      </c>
      <c r="T12" s="141">
        <f t="shared" si="4"/>
        <v>0</v>
      </c>
      <c r="U12" s="141">
        <f t="shared" si="4"/>
        <v>0</v>
      </c>
      <c r="V12" s="141">
        <f t="shared" si="4"/>
        <v>0</v>
      </c>
      <c r="W12" s="141">
        <f t="shared" si="4"/>
        <v>0</v>
      </c>
      <c r="X12" s="141">
        <f t="shared" si="4"/>
        <v>0</v>
      </c>
      <c r="Y12" s="141">
        <f t="shared" si="4"/>
        <v>0</v>
      </c>
      <c r="Z12" s="141">
        <f t="shared" si="4"/>
        <v>0</v>
      </c>
      <c r="AA12" s="141">
        <f t="shared" si="4"/>
        <v>0</v>
      </c>
      <c r="AB12" s="141">
        <f t="shared" si="4"/>
        <v>0</v>
      </c>
      <c r="AC12" s="141">
        <f t="shared" si="4"/>
        <v>0</v>
      </c>
      <c r="AD12" s="141">
        <f t="shared" si="4"/>
        <v>0</v>
      </c>
      <c r="AE12" s="141">
        <f t="shared" si="4"/>
        <v>0</v>
      </c>
      <c r="AF12" s="141">
        <f t="shared" si="4"/>
        <v>0</v>
      </c>
      <c r="AG12" s="141">
        <f t="shared" si="4"/>
        <v>0</v>
      </c>
      <c r="AH12" s="141">
        <f t="shared" si="4"/>
        <v>14.98</v>
      </c>
    </row>
    <row r="13" spans="1:34" ht="28.5" customHeight="1">
      <c r="A13" s="149" t="s">
        <v>101</v>
      </c>
      <c r="B13" s="149" t="s">
        <v>103</v>
      </c>
      <c r="C13" s="150"/>
      <c r="D13" s="127" t="s">
        <v>104</v>
      </c>
      <c r="E13" s="141">
        <f>E14+E15</f>
        <v>14.98</v>
      </c>
      <c r="F13" s="141">
        <f aca="true" t="shared" si="5" ref="F13:AH13">F14+F15</f>
        <v>0</v>
      </c>
      <c r="G13" s="141">
        <f t="shared" si="5"/>
        <v>0</v>
      </c>
      <c r="H13" s="141">
        <f t="shared" si="5"/>
        <v>0</v>
      </c>
      <c r="I13" s="141">
        <f t="shared" si="5"/>
        <v>0</v>
      </c>
      <c r="J13" s="141">
        <f t="shared" si="5"/>
        <v>0</v>
      </c>
      <c r="K13" s="141">
        <f t="shared" si="5"/>
        <v>0</v>
      </c>
      <c r="L13" s="141">
        <f t="shared" si="5"/>
        <v>0</v>
      </c>
      <c r="M13" s="141">
        <f t="shared" si="5"/>
        <v>0</v>
      </c>
      <c r="N13" s="141">
        <f t="shared" si="5"/>
        <v>0</v>
      </c>
      <c r="O13" s="141">
        <f t="shared" si="5"/>
        <v>0</v>
      </c>
      <c r="P13" s="141">
        <f t="shared" si="5"/>
        <v>0</v>
      </c>
      <c r="Q13" s="141">
        <f t="shared" si="5"/>
        <v>0</v>
      </c>
      <c r="R13" s="141">
        <f t="shared" si="5"/>
        <v>0</v>
      </c>
      <c r="S13" s="141">
        <f t="shared" si="5"/>
        <v>0</v>
      </c>
      <c r="T13" s="141">
        <f t="shared" si="5"/>
        <v>0</v>
      </c>
      <c r="U13" s="141">
        <f t="shared" si="5"/>
        <v>0</v>
      </c>
      <c r="V13" s="141">
        <f t="shared" si="5"/>
        <v>0</v>
      </c>
      <c r="W13" s="141">
        <f t="shared" si="5"/>
        <v>0</v>
      </c>
      <c r="X13" s="141">
        <f t="shared" si="5"/>
        <v>0</v>
      </c>
      <c r="Y13" s="141">
        <f t="shared" si="5"/>
        <v>0</v>
      </c>
      <c r="Z13" s="141">
        <f t="shared" si="5"/>
        <v>0</v>
      </c>
      <c r="AA13" s="141">
        <f t="shared" si="5"/>
        <v>0</v>
      </c>
      <c r="AB13" s="141">
        <f t="shared" si="5"/>
        <v>0</v>
      </c>
      <c r="AC13" s="141">
        <f t="shared" si="5"/>
        <v>0</v>
      </c>
      <c r="AD13" s="141">
        <f t="shared" si="5"/>
        <v>0</v>
      </c>
      <c r="AE13" s="141">
        <f t="shared" si="5"/>
        <v>0</v>
      </c>
      <c r="AF13" s="141">
        <f t="shared" si="5"/>
        <v>0</v>
      </c>
      <c r="AG13" s="141">
        <f t="shared" si="5"/>
        <v>0</v>
      </c>
      <c r="AH13" s="141">
        <f t="shared" si="5"/>
        <v>14.98</v>
      </c>
    </row>
    <row r="14" spans="1:34" ht="28.5" customHeight="1">
      <c r="A14" s="149" t="s">
        <v>101</v>
      </c>
      <c r="B14" s="149" t="s">
        <v>103</v>
      </c>
      <c r="C14" s="150" t="s">
        <v>83</v>
      </c>
      <c r="D14" s="127" t="s">
        <v>105</v>
      </c>
      <c r="E14" s="141">
        <f>F14+G14+H14+I14+J14+K14+L14+M14+N14+O14+P14+Q14+R14+S14+T14+U14+V14+W14+X14+Y14+Z14+AA14+AB14+AC14+AD14+AE14+AF14+AG14+AH14</f>
        <v>11.84</v>
      </c>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v>11.84</v>
      </c>
    </row>
    <row r="15" spans="1:34" ht="27.75" customHeight="1">
      <c r="A15" s="149" t="s">
        <v>101</v>
      </c>
      <c r="B15" s="149" t="s">
        <v>103</v>
      </c>
      <c r="C15" s="150" t="s">
        <v>88</v>
      </c>
      <c r="D15" s="127" t="s">
        <v>106</v>
      </c>
      <c r="E15" s="141">
        <f>F15+G15+H15+I15+J15+K15+L15+M15+N15+O15+P15+Q15+R15+S15+T15+U15+V15+W15+X15+Y15+Z15+AA15+AB15+AC15+AD15+AE15+AF15+AG15+AH15</f>
        <v>3.14</v>
      </c>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v>3.14</v>
      </c>
    </row>
  </sheetData>
  <sheetProtection formatCells="0" formatColumns="0" formatRows="0"/>
  <mergeCells count="31">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 ref="AH4:AH5"/>
  </mergeCells>
  <printOptions/>
  <pageMargins left="0.75" right="0.75" top="1" bottom="1" header="0.5" footer="0.5"/>
  <pageSetup horizontalDpi="200" verticalDpi="200" orientation="landscape" paperSize="9" scale="45"/>
</worksheet>
</file>

<file path=xl/worksheets/sheet7.xml><?xml version="1.0" encoding="utf-8"?>
<worksheet xmlns="http://schemas.openxmlformats.org/spreadsheetml/2006/main" xmlns:r="http://schemas.openxmlformats.org/officeDocument/2006/relationships">
  <dimension ref="A1:P17"/>
  <sheetViews>
    <sheetView showGridLines="0" showZeros="0" workbookViewId="0" topLeftCell="A1">
      <selection activeCell="A2" sqref="A2:IV2"/>
    </sheetView>
  </sheetViews>
  <sheetFormatPr defaultColWidth="9.16015625" defaultRowHeight="12.75" customHeight="1"/>
  <cols>
    <col min="1" max="1" width="9" style="109" customWidth="1"/>
    <col min="2" max="2" width="6.5" style="109" customWidth="1"/>
    <col min="3" max="3" width="4.33203125" style="109" customWidth="1"/>
    <col min="4" max="4" width="27" style="109" customWidth="1"/>
    <col min="5" max="5" width="15" style="109" customWidth="1"/>
    <col min="6" max="16" width="11.83203125" style="109" customWidth="1"/>
    <col min="17" max="238" width="9.16015625" style="109" customWidth="1"/>
    <col min="239" max="16384" width="9.16015625" style="109" customWidth="1"/>
  </cols>
  <sheetData>
    <row r="1" spans="1:16" ht="17.25" customHeight="1">
      <c r="A1" s="3" t="s">
        <v>173</v>
      </c>
      <c r="P1" s="131"/>
    </row>
    <row r="2" spans="1:16" ht="24.75" customHeight="1">
      <c r="A2" s="207" t="s">
        <v>174</v>
      </c>
      <c r="B2" s="111"/>
      <c r="C2" s="111"/>
      <c r="D2" s="111"/>
      <c r="E2" s="111"/>
      <c r="F2" s="111"/>
      <c r="G2" s="111"/>
      <c r="H2" s="111"/>
      <c r="I2" s="132"/>
      <c r="J2" s="132"/>
      <c r="K2" s="132"/>
      <c r="L2" s="132"/>
      <c r="M2" s="132"/>
      <c r="N2" s="132"/>
      <c r="O2" s="132"/>
      <c r="P2" s="132"/>
    </row>
    <row r="3" ht="17.25" customHeight="1">
      <c r="P3" s="133" t="s">
        <v>113</v>
      </c>
    </row>
    <row r="4" spans="1:16" ht="22.5" customHeight="1">
      <c r="A4" s="112" t="s">
        <v>75</v>
      </c>
      <c r="B4" s="113"/>
      <c r="C4" s="114"/>
      <c r="D4" s="115" t="s">
        <v>114</v>
      </c>
      <c r="E4" s="116" t="s">
        <v>50</v>
      </c>
      <c r="F4" s="117" t="s">
        <v>175</v>
      </c>
      <c r="G4" s="118" t="s">
        <v>176</v>
      </c>
      <c r="H4" s="115" t="s">
        <v>177</v>
      </c>
      <c r="I4" s="115" t="s">
        <v>178</v>
      </c>
      <c r="J4" s="115" t="s">
        <v>179</v>
      </c>
      <c r="K4" s="115" t="s">
        <v>180</v>
      </c>
      <c r="L4" s="115" t="s">
        <v>140</v>
      </c>
      <c r="M4" s="121" t="s">
        <v>181</v>
      </c>
      <c r="N4" s="121" t="s">
        <v>182</v>
      </c>
      <c r="O4" s="121" t="s">
        <v>183</v>
      </c>
      <c r="P4" s="121" t="s">
        <v>184</v>
      </c>
    </row>
    <row r="5" spans="1:16" ht="27.75" customHeight="1">
      <c r="A5" s="119" t="s">
        <v>77</v>
      </c>
      <c r="B5" s="119" t="s">
        <v>78</v>
      </c>
      <c r="C5" s="120" t="s">
        <v>79</v>
      </c>
      <c r="D5" s="115"/>
      <c r="E5" s="121"/>
      <c r="F5" s="122"/>
      <c r="G5" s="123"/>
      <c r="H5" s="115"/>
      <c r="I5" s="115"/>
      <c r="J5" s="115"/>
      <c r="K5" s="115"/>
      <c r="L5" s="115"/>
      <c r="M5" s="121"/>
      <c r="N5" s="121"/>
      <c r="O5" s="121"/>
      <c r="P5" s="121"/>
    </row>
    <row r="6" spans="1:16" s="206" customFormat="1" ht="21.75" customHeight="1">
      <c r="A6" s="124"/>
      <c r="B6" s="124"/>
      <c r="C6" s="124"/>
      <c r="D6" s="124" t="s">
        <v>58</v>
      </c>
      <c r="E6" s="208">
        <f>E7+E11</f>
        <v>84.31</v>
      </c>
      <c r="F6" s="208">
        <f aca="true" t="shared" si="0" ref="F6:P6">F7+F11</f>
        <v>2.32</v>
      </c>
      <c r="G6" s="208">
        <f t="shared" si="0"/>
        <v>27.88</v>
      </c>
      <c r="H6" s="208">
        <f t="shared" si="0"/>
        <v>0</v>
      </c>
      <c r="I6" s="208">
        <f t="shared" si="0"/>
        <v>0</v>
      </c>
      <c r="J6" s="208">
        <f t="shared" si="0"/>
        <v>19.12</v>
      </c>
      <c r="K6" s="208">
        <f t="shared" si="0"/>
        <v>0</v>
      </c>
      <c r="L6" s="208">
        <f t="shared" si="0"/>
        <v>0</v>
      </c>
      <c r="M6" s="208">
        <f t="shared" si="0"/>
        <v>0</v>
      </c>
      <c r="N6" s="208">
        <f t="shared" si="0"/>
        <v>0</v>
      </c>
      <c r="O6" s="208">
        <f t="shared" si="0"/>
        <v>0</v>
      </c>
      <c r="P6" s="208">
        <f t="shared" si="0"/>
        <v>34.99</v>
      </c>
    </row>
    <row r="7" spans="1:16" ht="21.75" customHeight="1">
      <c r="A7" s="124" t="s">
        <v>101</v>
      </c>
      <c r="B7" s="126"/>
      <c r="C7" s="126"/>
      <c r="D7" s="127" t="s">
        <v>102</v>
      </c>
      <c r="E7" s="208">
        <f>E8</f>
        <v>64.31</v>
      </c>
      <c r="F7" s="208">
        <f aca="true" t="shared" si="1" ref="F7:P7">F8</f>
        <v>2.32</v>
      </c>
      <c r="G7" s="208">
        <f t="shared" si="1"/>
        <v>27.88</v>
      </c>
      <c r="H7" s="208">
        <f t="shared" si="1"/>
        <v>0</v>
      </c>
      <c r="I7" s="208">
        <f t="shared" si="1"/>
        <v>0</v>
      </c>
      <c r="J7" s="208">
        <f t="shared" si="1"/>
        <v>19.12</v>
      </c>
      <c r="K7" s="208">
        <f t="shared" si="1"/>
        <v>0</v>
      </c>
      <c r="L7" s="208">
        <f t="shared" si="1"/>
        <v>0</v>
      </c>
      <c r="M7" s="208">
        <f t="shared" si="1"/>
        <v>0</v>
      </c>
      <c r="N7" s="208">
        <f t="shared" si="1"/>
        <v>0</v>
      </c>
      <c r="O7" s="208">
        <f t="shared" si="1"/>
        <v>0</v>
      </c>
      <c r="P7" s="208">
        <f t="shared" si="1"/>
        <v>14.99</v>
      </c>
    </row>
    <row r="8" spans="1:16" ht="21.75" customHeight="1">
      <c r="A8" s="124" t="s">
        <v>185</v>
      </c>
      <c r="B8" s="124" t="s">
        <v>103</v>
      </c>
      <c r="C8" s="124"/>
      <c r="D8" s="127" t="s">
        <v>104</v>
      </c>
      <c r="E8" s="208">
        <f>E9+E10</f>
        <v>64.31</v>
      </c>
      <c r="F8" s="208">
        <f aca="true" t="shared" si="2" ref="F8:P8">F9+F10</f>
        <v>2.32</v>
      </c>
      <c r="G8" s="208">
        <f t="shared" si="2"/>
        <v>27.88</v>
      </c>
      <c r="H8" s="208">
        <f t="shared" si="2"/>
        <v>0</v>
      </c>
      <c r="I8" s="208">
        <f t="shared" si="2"/>
        <v>0</v>
      </c>
      <c r="J8" s="208">
        <f t="shared" si="2"/>
        <v>19.12</v>
      </c>
      <c r="K8" s="208">
        <f t="shared" si="2"/>
        <v>0</v>
      </c>
      <c r="L8" s="208">
        <f t="shared" si="2"/>
        <v>0</v>
      </c>
      <c r="M8" s="208">
        <f t="shared" si="2"/>
        <v>0</v>
      </c>
      <c r="N8" s="208">
        <f t="shared" si="2"/>
        <v>0</v>
      </c>
      <c r="O8" s="208">
        <f t="shared" si="2"/>
        <v>0</v>
      </c>
      <c r="P8" s="208">
        <f t="shared" si="2"/>
        <v>14.99</v>
      </c>
    </row>
    <row r="9" spans="1:16" ht="21.75" customHeight="1">
      <c r="A9" s="124" t="s">
        <v>101</v>
      </c>
      <c r="B9" s="124" t="s">
        <v>103</v>
      </c>
      <c r="C9" s="124" t="s">
        <v>83</v>
      </c>
      <c r="D9" s="127" t="s">
        <v>105</v>
      </c>
      <c r="E9" s="208">
        <f>F9+G9+H9+I9+J9+K9+L9+M9+N9+O9+P9</f>
        <v>61.9</v>
      </c>
      <c r="F9" s="209">
        <v>2.32</v>
      </c>
      <c r="G9" s="210">
        <v>27.88</v>
      </c>
      <c r="H9" s="210"/>
      <c r="I9" s="210"/>
      <c r="J9" s="210">
        <v>19.12</v>
      </c>
      <c r="K9" s="210"/>
      <c r="L9" s="210"/>
      <c r="M9" s="210"/>
      <c r="N9" s="210"/>
      <c r="O9" s="210"/>
      <c r="P9" s="211">
        <v>12.58</v>
      </c>
    </row>
    <row r="10" spans="1:16" ht="21.75" customHeight="1">
      <c r="A10" s="124" t="s">
        <v>186</v>
      </c>
      <c r="B10" s="124" t="s">
        <v>187</v>
      </c>
      <c r="C10" s="124" t="s">
        <v>88</v>
      </c>
      <c r="D10" s="127" t="s">
        <v>106</v>
      </c>
      <c r="E10" s="208">
        <f>F10+G10+H10+I10+J10+K10+L10+M10+N10+O10+P10</f>
        <v>2.41</v>
      </c>
      <c r="F10" s="209"/>
      <c r="G10" s="210"/>
      <c r="H10" s="210">
        <v>0</v>
      </c>
      <c r="I10" s="210">
        <v>0</v>
      </c>
      <c r="J10" s="210">
        <v>0</v>
      </c>
      <c r="K10" s="210">
        <v>0</v>
      </c>
      <c r="L10" s="210">
        <v>0</v>
      </c>
      <c r="M10" s="210">
        <v>0</v>
      </c>
      <c r="N10" s="210">
        <v>0</v>
      </c>
      <c r="O10" s="210">
        <v>0</v>
      </c>
      <c r="P10" s="211">
        <v>2.41</v>
      </c>
    </row>
    <row r="11" spans="1:16" ht="21.75" customHeight="1">
      <c r="A11" s="124" t="s">
        <v>80</v>
      </c>
      <c r="B11" s="124"/>
      <c r="C11" s="124"/>
      <c r="D11" s="124" t="s">
        <v>81</v>
      </c>
      <c r="E11" s="208">
        <v>20</v>
      </c>
      <c r="F11" s="209">
        <v>0</v>
      </c>
      <c r="G11" s="210">
        <v>0</v>
      </c>
      <c r="H11" s="210">
        <v>0</v>
      </c>
      <c r="I11" s="210">
        <v>0</v>
      </c>
      <c r="J11" s="210">
        <v>0</v>
      </c>
      <c r="K11" s="210">
        <v>0</v>
      </c>
      <c r="L11" s="210">
        <v>0</v>
      </c>
      <c r="M11" s="210">
        <v>0</v>
      </c>
      <c r="N11" s="210">
        <v>0</v>
      </c>
      <c r="O11" s="210">
        <v>0</v>
      </c>
      <c r="P11" s="211">
        <v>20</v>
      </c>
    </row>
    <row r="12" spans="1:16" ht="21.75" customHeight="1">
      <c r="A12" s="124" t="s">
        <v>82</v>
      </c>
      <c r="B12" s="124" t="s">
        <v>83</v>
      </c>
      <c r="C12" s="124"/>
      <c r="D12" s="124" t="s">
        <v>84</v>
      </c>
      <c r="E12" s="208">
        <v>20</v>
      </c>
      <c r="F12" s="209">
        <v>0</v>
      </c>
      <c r="G12" s="210">
        <v>0</v>
      </c>
      <c r="H12" s="210">
        <v>0</v>
      </c>
      <c r="I12" s="210">
        <v>0</v>
      </c>
      <c r="J12" s="210">
        <v>0</v>
      </c>
      <c r="K12" s="210">
        <v>0</v>
      </c>
      <c r="L12" s="210">
        <v>0</v>
      </c>
      <c r="M12" s="210">
        <v>0</v>
      </c>
      <c r="N12" s="210">
        <v>0</v>
      </c>
      <c r="O12" s="210">
        <v>0</v>
      </c>
      <c r="P12" s="211">
        <v>20</v>
      </c>
    </row>
    <row r="13" spans="1:16" ht="21.75" customHeight="1">
      <c r="A13" s="124" t="s">
        <v>85</v>
      </c>
      <c r="B13" s="124" t="s">
        <v>86</v>
      </c>
      <c r="C13" s="124" t="s">
        <v>83</v>
      </c>
      <c r="D13" s="124" t="s">
        <v>87</v>
      </c>
      <c r="E13" s="208">
        <v>20</v>
      </c>
      <c r="F13" s="209">
        <v>0</v>
      </c>
      <c r="G13" s="210">
        <v>0</v>
      </c>
      <c r="H13" s="210">
        <v>0</v>
      </c>
      <c r="I13" s="210">
        <v>0</v>
      </c>
      <c r="J13" s="210">
        <v>0</v>
      </c>
      <c r="K13" s="210">
        <v>0</v>
      </c>
      <c r="L13" s="210">
        <v>0</v>
      </c>
      <c r="M13" s="210">
        <v>0</v>
      </c>
      <c r="N13" s="210">
        <v>0</v>
      </c>
      <c r="O13" s="210">
        <v>0</v>
      </c>
      <c r="P13" s="211">
        <v>20</v>
      </c>
    </row>
    <row r="14" ht="12.75" customHeight="1">
      <c r="F14" s="206"/>
    </row>
    <row r="15" spans="5:6" ht="12.75" customHeight="1">
      <c r="E15" s="206"/>
      <c r="F15" s="206"/>
    </row>
    <row r="16" spans="4:6" ht="12.75" customHeight="1">
      <c r="D16" s="206"/>
      <c r="F16" s="206"/>
    </row>
    <row r="17" ht="12.75" customHeight="1">
      <c r="D17" s="206"/>
    </row>
  </sheetData>
  <sheetProtection formatCells="0" formatColumns="0" formatRows="0"/>
  <mergeCells count="13">
    <mergeCell ref="D4:D5"/>
    <mergeCell ref="E4:E5"/>
    <mergeCell ref="F4:F5"/>
    <mergeCell ref="G4:G5"/>
    <mergeCell ref="H4:H5"/>
    <mergeCell ref="I4:I5"/>
    <mergeCell ref="J4:J5"/>
    <mergeCell ref="K4:K5"/>
    <mergeCell ref="L4:L5"/>
    <mergeCell ref="M4:M5"/>
    <mergeCell ref="N4:N5"/>
    <mergeCell ref="O4:O5"/>
    <mergeCell ref="P4:P5"/>
  </mergeCells>
  <printOptions/>
  <pageMargins left="0.75" right="0.75" top="1" bottom="1" header="0.5" footer="0.5"/>
  <pageSetup horizontalDpi="200" verticalDpi="200" orientation="landscape" paperSize="9" scale="75"/>
</worksheet>
</file>

<file path=xl/worksheets/sheet8.xml><?xml version="1.0" encoding="utf-8"?>
<worksheet xmlns="http://schemas.openxmlformats.org/spreadsheetml/2006/main" xmlns:r="http://schemas.openxmlformats.org/officeDocument/2006/relationships">
  <dimension ref="A1:I32"/>
  <sheetViews>
    <sheetView showGridLines="0" showZeros="0" workbookViewId="0" topLeftCell="A1">
      <selection activeCell="A2" sqref="A2:IV2"/>
    </sheetView>
  </sheetViews>
  <sheetFormatPr defaultColWidth="9.16015625" defaultRowHeight="25.5" customHeight="1"/>
  <cols>
    <col min="1" max="1" width="46.83203125" style="34" customWidth="1"/>
    <col min="2" max="2" width="32.66015625" style="34" customWidth="1"/>
    <col min="3" max="3" width="41.83203125" style="34" customWidth="1"/>
    <col min="4" max="4" width="27.83203125" style="34" customWidth="1"/>
    <col min="5" max="16384" width="9.16015625" style="34" customWidth="1"/>
  </cols>
  <sheetData>
    <row r="1" spans="1:4" ht="21" customHeight="1">
      <c r="A1" s="3" t="s">
        <v>188</v>
      </c>
      <c r="B1" s="179"/>
      <c r="C1" s="179"/>
      <c r="D1" s="179"/>
    </row>
    <row r="2" spans="1:9" ht="21" customHeight="1">
      <c r="A2" s="180" t="s">
        <v>189</v>
      </c>
      <c r="B2" s="180"/>
      <c r="C2" s="180"/>
      <c r="D2" s="180"/>
      <c r="E2" s="181"/>
      <c r="F2" s="181"/>
      <c r="G2" s="181"/>
      <c r="H2" s="181"/>
      <c r="I2" s="181"/>
    </row>
    <row r="3" spans="2:4" ht="21" customHeight="1">
      <c r="B3" s="182"/>
      <c r="C3" s="183"/>
      <c r="D3" s="133" t="s">
        <v>113</v>
      </c>
    </row>
    <row r="4" spans="1:4" ht="22.5" customHeight="1">
      <c r="A4" s="184" t="s">
        <v>190</v>
      </c>
      <c r="B4" s="184"/>
      <c r="C4" s="184" t="s">
        <v>191</v>
      </c>
      <c r="D4" s="184"/>
    </row>
    <row r="5" spans="1:4" ht="22.5" customHeight="1">
      <c r="A5" s="43" t="s">
        <v>192</v>
      </c>
      <c r="B5" s="43" t="s">
        <v>6</v>
      </c>
      <c r="C5" s="185" t="s">
        <v>193</v>
      </c>
      <c r="D5" s="43" t="s">
        <v>6</v>
      </c>
    </row>
    <row r="6" spans="1:4" s="33" customFormat="1" ht="22.5" customHeight="1">
      <c r="A6" s="186" t="s">
        <v>51</v>
      </c>
      <c r="B6" s="187">
        <f>B7+B8</f>
        <v>3103.0299999999997</v>
      </c>
      <c r="C6" s="188" t="s">
        <v>8</v>
      </c>
      <c r="D6" s="187"/>
    </row>
    <row r="7" spans="1:4" s="33" customFormat="1" ht="25.5" customHeight="1">
      <c r="A7" s="189" t="s">
        <v>10</v>
      </c>
      <c r="B7" s="172">
        <v>3019.85</v>
      </c>
      <c r="C7" s="190" t="s">
        <v>11</v>
      </c>
      <c r="D7" s="172">
        <v>0</v>
      </c>
    </row>
    <row r="8" spans="1:4" s="33" customFormat="1" ht="22.5" customHeight="1">
      <c r="A8" s="189" t="s">
        <v>13</v>
      </c>
      <c r="B8" s="191">
        <v>83.18</v>
      </c>
      <c r="C8" s="192" t="s">
        <v>14</v>
      </c>
      <c r="D8" s="191">
        <v>0</v>
      </c>
    </row>
    <row r="9" spans="1:4" s="33" customFormat="1" ht="22.5" customHeight="1">
      <c r="A9" s="186"/>
      <c r="B9" s="172"/>
      <c r="C9" s="188" t="s">
        <v>17</v>
      </c>
      <c r="D9" s="187">
        <v>0</v>
      </c>
    </row>
    <row r="10" spans="1:4" s="33" customFormat="1" ht="22.5" customHeight="1">
      <c r="A10" s="186"/>
      <c r="B10" s="172"/>
      <c r="C10" s="188" t="s">
        <v>20</v>
      </c>
      <c r="D10" s="187">
        <v>0</v>
      </c>
    </row>
    <row r="11" spans="1:4" s="33" customFormat="1" ht="22.5" customHeight="1">
      <c r="A11" s="186"/>
      <c r="B11" s="187"/>
      <c r="C11" s="188" t="s">
        <v>23</v>
      </c>
      <c r="D11" s="187">
        <v>0</v>
      </c>
    </row>
    <row r="12" spans="1:4" s="33" customFormat="1" ht="22.5" customHeight="1">
      <c r="A12" s="186"/>
      <c r="B12" s="187"/>
      <c r="C12" s="188" t="s">
        <v>25</v>
      </c>
      <c r="D12" s="187">
        <v>114.82</v>
      </c>
    </row>
    <row r="13" spans="1:4" s="33" customFormat="1" ht="22.5" customHeight="1">
      <c r="A13" s="186"/>
      <c r="B13" s="187"/>
      <c r="C13" s="188" t="s">
        <v>26</v>
      </c>
      <c r="D13" s="187">
        <v>0</v>
      </c>
    </row>
    <row r="14" spans="1:4" s="33" customFormat="1" ht="22.5" customHeight="1">
      <c r="A14" s="186"/>
      <c r="B14" s="187"/>
      <c r="C14" s="188" t="s">
        <v>27</v>
      </c>
      <c r="D14" s="187"/>
    </row>
    <row r="15" spans="1:4" s="33" customFormat="1" ht="22.5" customHeight="1">
      <c r="A15" s="193"/>
      <c r="B15" s="187"/>
      <c r="C15" s="188" t="s">
        <v>28</v>
      </c>
      <c r="D15" s="187"/>
    </row>
    <row r="16" spans="1:4" s="33" customFormat="1" ht="22.5" customHeight="1">
      <c r="A16" s="193"/>
      <c r="B16" s="187"/>
      <c r="C16" s="188" t="s">
        <v>29</v>
      </c>
      <c r="D16" s="187"/>
    </row>
    <row r="17" spans="1:4" s="33" customFormat="1" ht="22.5" customHeight="1">
      <c r="A17" s="194"/>
      <c r="B17" s="187"/>
      <c r="C17" s="188" t="s">
        <v>30</v>
      </c>
      <c r="D17" s="187">
        <v>2808.23</v>
      </c>
    </row>
    <row r="18" spans="1:4" s="33" customFormat="1" ht="22.5" customHeight="1">
      <c r="A18" s="194"/>
      <c r="B18" s="187"/>
      <c r="C18" s="188" t="s">
        <v>31</v>
      </c>
      <c r="D18" s="187">
        <v>0</v>
      </c>
    </row>
    <row r="19" spans="1:4" s="33" customFormat="1" ht="22.5" customHeight="1">
      <c r="A19" s="194"/>
      <c r="B19" s="187"/>
      <c r="C19" s="188" t="s">
        <v>32</v>
      </c>
      <c r="D19" s="187"/>
    </row>
    <row r="20" spans="1:4" s="33" customFormat="1" ht="22.5" customHeight="1">
      <c r="A20" s="194"/>
      <c r="B20" s="187"/>
      <c r="C20" s="188" t="s">
        <v>33</v>
      </c>
      <c r="D20" s="187">
        <v>0</v>
      </c>
    </row>
    <row r="21" spans="1:4" s="33" customFormat="1" ht="22.5" customHeight="1">
      <c r="A21" s="194"/>
      <c r="B21" s="172"/>
      <c r="C21" s="188" t="s">
        <v>34</v>
      </c>
      <c r="D21" s="187">
        <v>0</v>
      </c>
    </row>
    <row r="22" spans="1:4" s="33" customFormat="1" ht="22.5" customHeight="1">
      <c r="A22" s="195"/>
      <c r="B22" s="196"/>
      <c r="C22" s="188" t="s">
        <v>35</v>
      </c>
      <c r="D22" s="187"/>
    </row>
    <row r="23" spans="1:4" s="33" customFormat="1" ht="22.5" customHeight="1">
      <c r="A23" s="195"/>
      <c r="B23" s="172"/>
      <c r="C23" s="188" t="s">
        <v>36</v>
      </c>
      <c r="D23" s="187">
        <v>179.98</v>
      </c>
    </row>
    <row r="24" spans="1:4" s="33" customFormat="1" ht="22.5" customHeight="1">
      <c r="A24" s="195"/>
      <c r="B24" s="172"/>
      <c r="C24" s="188" t="s">
        <v>37</v>
      </c>
      <c r="D24" s="187"/>
    </row>
    <row r="25" spans="1:4" s="33" customFormat="1" ht="25.5" customHeight="1">
      <c r="A25" s="195"/>
      <c r="B25" s="187"/>
      <c r="C25" s="197" t="s">
        <v>38</v>
      </c>
      <c r="D25" s="187"/>
    </row>
    <row r="26" spans="1:4" s="33" customFormat="1" ht="25.5" customHeight="1">
      <c r="A26" s="195"/>
      <c r="B26" s="187"/>
      <c r="C26" s="197" t="s">
        <v>39</v>
      </c>
      <c r="D26" s="172"/>
    </row>
    <row r="27" spans="1:4" s="33" customFormat="1" ht="22.5" customHeight="1">
      <c r="A27" s="195"/>
      <c r="B27" s="187"/>
      <c r="C27" s="188" t="s">
        <v>40</v>
      </c>
      <c r="D27" s="191"/>
    </row>
    <row r="28" spans="1:8" ht="22.5" customHeight="1">
      <c r="A28" s="198" t="s">
        <v>194</v>
      </c>
      <c r="B28" s="172">
        <f>SUM(B6)</f>
        <v>3103.0299999999997</v>
      </c>
      <c r="C28" s="199" t="s">
        <v>195</v>
      </c>
      <c r="D28" s="172">
        <f>D17+D12+D23</f>
        <v>3103.03</v>
      </c>
      <c r="E28" s="33"/>
      <c r="F28" s="33"/>
      <c r="G28" s="33"/>
      <c r="H28" s="33"/>
    </row>
    <row r="29" spans="1:4" s="33" customFormat="1" ht="22.5" customHeight="1">
      <c r="A29" s="200" t="s">
        <v>55</v>
      </c>
      <c r="B29" s="191">
        <v>0</v>
      </c>
      <c r="C29" s="201" t="s">
        <v>44</v>
      </c>
      <c r="D29" s="191"/>
    </row>
    <row r="30" spans="1:4" ht="22.5" customHeight="1">
      <c r="A30" s="198" t="s">
        <v>196</v>
      </c>
      <c r="B30" s="172">
        <f>SUM(B28:B29)</f>
        <v>3103.0299999999997</v>
      </c>
      <c r="C30" s="199" t="s">
        <v>197</v>
      </c>
      <c r="D30" s="172">
        <f>SUM(D28:D29)</f>
        <v>3103.03</v>
      </c>
    </row>
    <row r="31" spans="1:5" s="177" customFormat="1" ht="33" customHeight="1">
      <c r="A31" s="202"/>
      <c r="B31" s="203"/>
      <c r="C31" s="202"/>
      <c r="D31" s="203"/>
      <c r="E31" s="37"/>
    </row>
    <row r="32" spans="1:5" s="178" customFormat="1" ht="20.25" customHeight="1">
      <c r="A32" s="204"/>
      <c r="B32" s="204"/>
      <c r="C32" s="204"/>
      <c r="D32" s="204"/>
      <c r="E32" s="205"/>
    </row>
  </sheetData>
  <sheetProtection formatCells="0" formatColumns="0" formatRows="0"/>
  <mergeCells count="3">
    <mergeCell ref="A2:D2"/>
    <mergeCell ref="A31:D31"/>
    <mergeCell ref="A32:D32"/>
  </mergeCells>
  <printOptions horizontalCentered="1"/>
  <pageMargins left="0.79" right="0.79" top="0.59" bottom="0.59" header="0.2" footer="0.39"/>
  <pageSetup firstPageNumber="1" useFirstPageNumber="1" horizontalDpi="300" verticalDpi="300" orientation="landscape" paperSize="9" scale="70"/>
</worksheet>
</file>

<file path=xl/worksheets/sheet9.xml><?xml version="1.0" encoding="utf-8"?>
<worksheet xmlns="http://schemas.openxmlformats.org/spreadsheetml/2006/main" xmlns:r="http://schemas.openxmlformats.org/officeDocument/2006/relationships">
  <dimension ref="A1:IV24"/>
  <sheetViews>
    <sheetView showGridLines="0" showZeros="0" workbookViewId="0" topLeftCell="A1">
      <selection activeCell="A2" sqref="A2:IV2"/>
    </sheetView>
  </sheetViews>
  <sheetFormatPr defaultColWidth="9.16015625" defaultRowHeight="23.25" customHeight="1"/>
  <cols>
    <col min="1" max="1" width="10" style="160" customWidth="1"/>
    <col min="2" max="3" width="9.33203125" style="160" customWidth="1"/>
    <col min="4" max="4" width="29.83203125" style="160" customWidth="1"/>
    <col min="5" max="5" width="24.66015625" style="160" customWidth="1"/>
    <col min="6" max="7" width="31.83203125" style="160" customWidth="1"/>
    <col min="8" max="8" width="27.33203125" style="160" customWidth="1"/>
    <col min="9" max="16384" width="9.16015625" style="160" customWidth="1"/>
  </cols>
  <sheetData>
    <row r="1" spans="1:256" s="159" customFormat="1" ht="23.25" customHeight="1">
      <c r="A1" s="3" t="s">
        <v>198</v>
      </c>
      <c r="B1" s="161"/>
      <c r="C1" s="161"/>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L1" s="160"/>
      <c r="FM1" s="160"/>
      <c r="FN1" s="160"/>
      <c r="FO1" s="160"/>
      <c r="FP1" s="160"/>
      <c r="FQ1" s="160"/>
      <c r="FR1" s="160"/>
      <c r="FS1" s="160"/>
      <c r="FT1" s="160"/>
      <c r="FU1" s="160"/>
      <c r="FV1" s="160"/>
      <c r="FW1" s="160"/>
      <c r="FX1" s="160"/>
      <c r="FY1" s="160"/>
      <c r="FZ1" s="160"/>
      <c r="GA1" s="160"/>
      <c r="GB1" s="160"/>
      <c r="GC1" s="160"/>
      <c r="GD1" s="160"/>
      <c r="GE1" s="160"/>
      <c r="GF1" s="160"/>
      <c r="GG1" s="160"/>
      <c r="GH1" s="160"/>
      <c r="GI1" s="160"/>
      <c r="GJ1" s="160"/>
      <c r="GK1" s="160"/>
      <c r="GL1" s="160"/>
      <c r="GM1" s="160"/>
      <c r="GN1" s="160"/>
      <c r="GO1" s="160"/>
      <c r="GP1" s="160"/>
      <c r="GQ1" s="160"/>
      <c r="GR1" s="160"/>
      <c r="GS1" s="160"/>
      <c r="GT1" s="160"/>
      <c r="GU1" s="160"/>
      <c r="GV1" s="160"/>
      <c r="GW1" s="160"/>
      <c r="GX1" s="160"/>
      <c r="GY1" s="160"/>
      <c r="GZ1" s="160"/>
      <c r="HA1" s="160"/>
      <c r="HB1" s="160"/>
      <c r="HC1" s="160"/>
      <c r="HD1" s="160"/>
      <c r="HE1" s="160"/>
      <c r="HF1" s="160"/>
      <c r="HG1" s="160"/>
      <c r="HH1" s="160"/>
      <c r="HI1" s="160"/>
      <c r="HJ1" s="160"/>
      <c r="HK1" s="160"/>
      <c r="HL1" s="160"/>
      <c r="HM1" s="160"/>
      <c r="HN1" s="160"/>
      <c r="HO1" s="160"/>
      <c r="HP1" s="160"/>
      <c r="HQ1" s="160"/>
      <c r="HR1" s="160"/>
      <c r="HS1" s="160"/>
      <c r="HT1" s="160"/>
      <c r="HU1" s="160"/>
      <c r="HV1" s="160"/>
      <c r="HW1" s="160"/>
      <c r="HX1" s="160"/>
      <c r="HY1" s="160"/>
      <c r="HZ1" s="160"/>
      <c r="IA1" s="160"/>
      <c r="IB1" s="160"/>
      <c r="IC1" s="160"/>
      <c r="ID1" s="160"/>
      <c r="IE1" s="160"/>
      <c r="IF1" s="160"/>
      <c r="IG1" s="160"/>
      <c r="IH1" s="160"/>
      <c r="II1" s="160"/>
      <c r="IJ1" s="160"/>
      <c r="IK1" s="160"/>
      <c r="IL1" s="160"/>
      <c r="IM1" s="160"/>
      <c r="IN1" s="160"/>
      <c r="IO1" s="160"/>
      <c r="IP1" s="160"/>
      <c r="IQ1" s="160"/>
      <c r="IR1" s="160"/>
      <c r="IS1" s="160"/>
      <c r="IT1" s="160"/>
      <c r="IU1" s="160"/>
      <c r="IV1" s="160"/>
    </row>
    <row r="2" spans="1:8" ht="30" customHeight="1">
      <c r="A2" s="162" t="s">
        <v>199</v>
      </c>
      <c r="B2" s="36"/>
      <c r="C2" s="36"/>
      <c r="D2" s="36"/>
      <c r="E2" s="36"/>
      <c r="F2" s="36"/>
      <c r="G2" s="36"/>
      <c r="H2" s="163"/>
    </row>
    <row r="3" ht="21.75" customHeight="1">
      <c r="H3" s="164" t="s">
        <v>2</v>
      </c>
    </row>
    <row r="4" spans="1:8" ht="23.25" customHeight="1">
      <c r="A4" s="39" t="s">
        <v>200</v>
      </c>
      <c r="B4" s="39"/>
      <c r="C4" s="39"/>
      <c r="D4" s="39" t="s">
        <v>76</v>
      </c>
      <c r="E4" s="39" t="s">
        <v>50</v>
      </c>
      <c r="F4" s="39" t="s">
        <v>115</v>
      </c>
      <c r="G4" s="101" t="s">
        <v>116</v>
      </c>
      <c r="H4" s="165" t="s">
        <v>117</v>
      </c>
    </row>
    <row r="5" spans="1:8" ht="23.25" customHeight="1">
      <c r="A5" s="43" t="s">
        <v>77</v>
      </c>
      <c r="B5" s="43" t="s">
        <v>78</v>
      </c>
      <c r="C5" s="43" t="s">
        <v>79</v>
      </c>
      <c r="D5" s="43"/>
      <c r="E5" s="43"/>
      <c r="F5" s="43"/>
      <c r="G5" s="166"/>
      <c r="H5" s="167"/>
    </row>
    <row r="6" spans="1:8" ht="25.5" customHeight="1">
      <c r="A6" s="47"/>
      <c r="B6" s="47"/>
      <c r="C6" s="168"/>
      <c r="D6" s="169" t="s">
        <v>58</v>
      </c>
      <c r="E6" s="170">
        <f>E7+E18+E22</f>
        <v>3103.0299999999997</v>
      </c>
      <c r="F6" s="170">
        <f>F7+F18+F22</f>
        <v>2603.3900000000003</v>
      </c>
      <c r="G6" s="170">
        <f>G7+G18+G22</f>
        <v>499.64</v>
      </c>
      <c r="H6" s="170">
        <f>H7+H18+H22</f>
        <v>0</v>
      </c>
    </row>
    <row r="7" spans="1:8" ht="25.5" customHeight="1">
      <c r="A7" s="47" t="s">
        <v>80</v>
      </c>
      <c r="B7" s="47"/>
      <c r="C7" s="168"/>
      <c r="D7" s="169" t="s">
        <v>81</v>
      </c>
      <c r="E7" s="170">
        <f>E8+E16</f>
        <v>2808.2299999999996</v>
      </c>
      <c r="F7" s="170">
        <f>F8+F16</f>
        <v>2308.59</v>
      </c>
      <c r="G7" s="170">
        <f>G8+G16</f>
        <v>499.64</v>
      </c>
      <c r="H7" s="170">
        <f>H8+H16</f>
        <v>0</v>
      </c>
    </row>
    <row r="8" spans="1:8" ht="25.5" customHeight="1">
      <c r="A8" s="47" t="s">
        <v>82</v>
      </c>
      <c r="B8" s="47" t="s">
        <v>83</v>
      </c>
      <c r="C8" s="168"/>
      <c r="D8" s="169" t="s">
        <v>84</v>
      </c>
      <c r="E8" s="170">
        <f>E9+E10+E11+E12+E13+E14+E15</f>
        <v>2758.2299999999996</v>
      </c>
      <c r="F8" s="170">
        <f>F9+F10+F11+F12+F13+F14+F15</f>
        <v>2308.59</v>
      </c>
      <c r="G8" s="170">
        <f>G9+G10+G11+G12+G13+G14+G15</f>
        <v>449.64</v>
      </c>
      <c r="H8" s="170">
        <f>H9+H10+H11+H12+H13+H14+H15</f>
        <v>0</v>
      </c>
    </row>
    <row r="9" spans="1:8" ht="25.5" customHeight="1">
      <c r="A9" s="47" t="s">
        <v>85</v>
      </c>
      <c r="B9" s="47" t="s">
        <v>86</v>
      </c>
      <c r="C9" s="168" t="s">
        <v>83</v>
      </c>
      <c r="D9" s="169" t="s">
        <v>87</v>
      </c>
      <c r="E9" s="170">
        <f>F9+G9+H9</f>
        <v>2055.39</v>
      </c>
      <c r="F9" s="170">
        <v>2055.39</v>
      </c>
      <c r="G9" s="171"/>
      <c r="H9" s="172">
        <v>0</v>
      </c>
    </row>
    <row r="10" spans="1:8" ht="25.5" customHeight="1">
      <c r="A10" s="47" t="s">
        <v>85</v>
      </c>
      <c r="B10" s="47" t="s">
        <v>86</v>
      </c>
      <c r="C10" s="168" t="s">
        <v>88</v>
      </c>
      <c r="D10" s="169" t="s">
        <v>89</v>
      </c>
      <c r="E10" s="170">
        <f aca="true" t="shared" si="0" ref="E10:E20">F10+G10+H10</f>
        <v>134.68</v>
      </c>
      <c r="F10" s="170">
        <v>4</v>
      </c>
      <c r="G10" s="171">
        <v>130.68</v>
      </c>
      <c r="H10" s="172">
        <v>0</v>
      </c>
    </row>
    <row r="11" spans="1:8" ht="25.5" customHeight="1">
      <c r="A11" s="47" t="s">
        <v>85</v>
      </c>
      <c r="B11" s="47" t="s">
        <v>86</v>
      </c>
      <c r="C11" s="168" t="s">
        <v>90</v>
      </c>
      <c r="D11" s="169" t="s">
        <v>91</v>
      </c>
      <c r="E11" s="170">
        <f t="shared" si="0"/>
        <v>70.74</v>
      </c>
      <c r="F11" s="170"/>
      <c r="G11" s="171">
        <v>70.74</v>
      </c>
      <c r="H11" s="172">
        <v>0</v>
      </c>
    </row>
    <row r="12" spans="1:8" ht="25.5" customHeight="1">
      <c r="A12" s="47" t="s">
        <v>85</v>
      </c>
      <c r="B12" s="47" t="s">
        <v>86</v>
      </c>
      <c r="C12" s="168" t="s">
        <v>92</v>
      </c>
      <c r="D12" s="169" t="s">
        <v>93</v>
      </c>
      <c r="E12" s="170">
        <f t="shared" si="0"/>
        <v>75.26</v>
      </c>
      <c r="F12" s="170">
        <v>75.26</v>
      </c>
      <c r="G12" s="171"/>
      <c r="H12" s="172">
        <v>0</v>
      </c>
    </row>
    <row r="13" spans="1:8" ht="25.5" customHeight="1">
      <c r="A13" s="47" t="s">
        <v>85</v>
      </c>
      <c r="B13" s="47" t="s">
        <v>86</v>
      </c>
      <c r="C13" s="168" t="s">
        <v>94</v>
      </c>
      <c r="D13" s="169" t="s">
        <v>95</v>
      </c>
      <c r="E13" s="170">
        <f t="shared" si="0"/>
        <v>57.54</v>
      </c>
      <c r="F13" s="170"/>
      <c r="G13" s="171">
        <v>57.54</v>
      </c>
      <c r="H13" s="172">
        <v>0</v>
      </c>
    </row>
    <row r="14" spans="1:8" ht="25.5" customHeight="1">
      <c r="A14" s="47" t="s">
        <v>85</v>
      </c>
      <c r="B14" s="47" t="s">
        <v>86</v>
      </c>
      <c r="C14" s="168" t="s">
        <v>96</v>
      </c>
      <c r="D14" s="169" t="s">
        <v>97</v>
      </c>
      <c r="E14" s="170">
        <f t="shared" si="0"/>
        <v>37.02</v>
      </c>
      <c r="F14" s="170"/>
      <c r="G14" s="171">
        <v>37.02</v>
      </c>
      <c r="H14" s="172">
        <v>0</v>
      </c>
    </row>
    <row r="15" spans="1:8" ht="25.5" customHeight="1">
      <c r="A15" s="47" t="s">
        <v>85</v>
      </c>
      <c r="B15" s="47" t="s">
        <v>86</v>
      </c>
      <c r="C15" s="168" t="s">
        <v>98</v>
      </c>
      <c r="D15" s="169" t="s">
        <v>99</v>
      </c>
      <c r="E15" s="170">
        <f t="shared" si="0"/>
        <v>327.6</v>
      </c>
      <c r="F15" s="170">
        <v>173.94</v>
      </c>
      <c r="G15" s="171">
        <v>153.66</v>
      </c>
      <c r="H15" s="172">
        <v>0</v>
      </c>
    </row>
    <row r="16" spans="1:8" ht="25.5" customHeight="1">
      <c r="A16" s="47" t="s">
        <v>82</v>
      </c>
      <c r="B16" s="47" t="s">
        <v>98</v>
      </c>
      <c r="C16" s="168"/>
      <c r="D16" s="169" t="s">
        <v>100</v>
      </c>
      <c r="E16" s="170">
        <f>E17</f>
        <v>50</v>
      </c>
      <c r="F16" s="170">
        <f>F17</f>
        <v>0</v>
      </c>
      <c r="G16" s="170">
        <f>G17</f>
        <v>50</v>
      </c>
      <c r="H16" s="170">
        <f>H17</f>
        <v>0</v>
      </c>
    </row>
    <row r="17" spans="1:8" ht="25.5" customHeight="1">
      <c r="A17" s="47" t="s">
        <v>85</v>
      </c>
      <c r="B17" s="47" t="s">
        <v>122</v>
      </c>
      <c r="C17" s="168" t="s">
        <v>98</v>
      </c>
      <c r="D17" s="173" t="s">
        <v>123</v>
      </c>
      <c r="E17" s="172">
        <f t="shared" si="0"/>
        <v>50</v>
      </c>
      <c r="F17" s="170"/>
      <c r="G17" s="171">
        <v>50</v>
      </c>
      <c r="H17" s="172">
        <v>0</v>
      </c>
    </row>
    <row r="18" spans="1:8" ht="25.5" customHeight="1">
      <c r="A18" s="124" t="s">
        <v>101</v>
      </c>
      <c r="B18" s="126"/>
      <c r="C18" s="126"/>
      <c r="D18" s="127" t="s">
        <v>102</v>
      </c>
      <c r="E18" s="172">
        <f>E19</f>
        <v>114.82</v>
      </c>
      <c r="F18" s="172">
        <f>F19</f>
        <v>114.82</v>
      </c>
      <c r="G18" s="172">
        <f>G19</f>
        <v>0</v>
      </c>
      <c r="H18" s="172">
        <f>H19</f>
        <v>0</v>
      </c>
    </row>
    <row r="19" spans="1:8" ht="25.5" customHeight="1">
      <c r="A19" s="124" t="s">
        <v>185</v>
      </c>
      <c r="B19" s="124" t="s">
        <v>103</v>
      </c>
      <c r="C19" s="124"/>
      <c r="D19" s="127" t="s">
        <v>104</v>
      </c>
      <c r="E19" s="172">
        <f>E20+E21</f>
        <v>114.82</v>
      </c>
      <c r="F19" s="172">
        <f>F20+F21</f>
        <v>114.82</v>
      </c>
      <c r="G19" s="172">
        <f>G20+G21</f>
        <v>0</v>
      </c>
      <c r="H19" s="174"/>
    </row>
    <row r="20" spans="1:8" ht="25.5" customHeight="1">
      <c r="A20" s="124" t="s">
        <v>101</v>
      </c>
      <c r="B20" s="124" t="s">
        <v>103</v>
      </c>
      <c r="C20" s="124" t="s">
        <v>83</v>
      </c>
      <c r="D20" s="127" t="s">
        <v>105</v>
      </c>
      <c r="E20" s="172">
        <f>F20+G20+H20</f>
        <v>100.47</v>
      </c>
      <c r="F20" s="175">
        <v>100.47</v>
      </c>
      <c r="G20" s="172"/>
      <c r="H20" s="174"/>
    </row>
    <row r="21" spans="1:8" ht="25.5" customHeight="1">
      <c r="A21" s="124" t="s">
        <v>186</v>
      </c>
      <c r="B21" s="124" t="s">
        <v>187</v>
      </c>
      <c r="C21" s="124" t="s">
        <v>88</v>
      </c>
      <c r="D21" s="127" t="s">
        <v>106</v>
      </c>
      <c r="E21" s="172">
        <f>F21+G21+H21</f>
        <v>14.35</v>
      </c>
      <c r="F21" s="175">
        <v>14.35</v>
      </c>
      <c r="G21" s="172"/>
      <c r="H21" s="174"/>
    </row>
    <row r="22" spans="1:8" ht="25.5" customHeight="1">
      <c r="A22" s="47" t="s">
        <v>107</v>
      </c>
      <c r="B22" s="47"/>
      <c r="C22" s="176"/>
      <c r="D22" s="169" t="s">
        <v>108</v>
      </c>
      <c r="E22" s="170">
        <f>E23</f>
        <v>179.98</v>
      </c>
      <c r="F22" s="170">
        <f>F23</f>
        <v>179.98</v>
      </c>
      <c r="G22" s="172">
        <f>G23</f>
        <v>0</v>
      </c>
      <c r="H22" s="170">
        <f>H23</f>
        <v>0</v>
      </c>
    </row>
    <row r="23" spans="1:8" ht="25.5" customHeight="1">
      <c r="A23" s="47" t="s">
        <v>124</v>
      </c>
      <c r="B23" s="47" t="s">
        <v>88</v>
      </c>
      <c r="C23" s="176"/>
      <c r="D23" s="169" t="s">
        <v>109</v>
      </c>
      <c r="E23" s="170">
        <f>E24</f>
        <v>179.98</v>
      </c>
      <c r="F23" s="170">
        <f>F24</f>
        <v>179.98</v>
      </c>
      <c r="G23" s="170">
        <f>G24</f>
        <v>0</v>
      </c>
      <c r="H23" s="170">
        <f>H24</f>
        <v>0</v>
      </c>
    </row>
    <row r="24" spans="1:8" ht="25.5" customHeight="1">
      <c r="A24" s="47" t="s">
        <v>125</v>
      </c>
      <c r="B24" s="47" t="s">
        <v>126</v>
      </c>
      <c r="C24" s="168" t="s">
        <v>83</v>
      </c>
      <c r="D24" s="169" t="s">
        <v>127</v>
      </c>
      <c r="E24" s="170">
        <f>F24+G24+H24</f>
        <v>179.98</v>
      </c>
      <c r="F24" s="170">
        <v>179.98</v>
      </c>
      <c r="G24" s="171"/>
      <c r="H24" s="172">
        <v>0</v>
      </c>
    </row>
  </sheetData>
  <sheetProtection formatCells="0" formatColumns="0" formatRows="0"/>
  <mergeCells count="6">
    <mergeCell ref="A4:C4"/>
    <mergeCell ref="D4:D5"/>
    <mergeCell ref="E4:E5"/>
    <mergeCell ref="F4:F5"/>
    <mergeCell ref="G4:G5"/>
    <mergeCell ref="H4:H5"/>
  </mergeCells>
  <printOptions horizontalCentered="1"/>
  <pageMargins left="0.79" right="0.79" top="0.79" bottom="0.79" header="0.5" footer="0.5"/>
  <pageSetup firstPageNumber="1" useFirstPageNumber="1" horizontalDpi="300" verticalDpi="3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2018-01-24T02:50:56Z</cp:lastPrinted>
  <dcterms:created xsi:type="dcterms:W3CDTF">2017-10-15T02:41:03Z</dcterms:created>
  <dcterms:modified xsi:type="dcterms:W3CDTF">2018-02-02T07:19:47Z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y fmtid="{D5CDD505-2E9C-101B-9397-08002B2CF9AE}" pid="4" name="EDO">
    <vt:r8>1968236</vt:r8>
  </property>
</Properties>
</file>